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sclfp01\Belfastcity\Chief Exec\Member Services\catalog\Finance\Members' Allowances\DOE Return\2223\As Published\Corp Comms - for website\"/>
    </mc:Choice>
  </mc:AlternateContent>
  <xr:revisionPtr revIDLastSave="0" documentId="13_ncr:1_{8C082E24-C775-401D-9D01-1CA35A96FA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 Allowances" sheetId="2" r:id="rId1"/>
    <sheet name="Table 2 Support Services" sheetId="4" r:id="rId2"/>
  </sheets>
  <definedNames>
    <definedName name="_xlnm.Print_Area" localSheetId="0">'Table 1 Allowances'!$A$1:$AF$107</definedName>
    <definedName name="_xlnm.Print_Area" localSheetId="1">'Table 2 Support Services'!$A$1:$J$20</definedName>
    <definedName name="Z_384CD568_4BF5_41C9_851F_4C9EA22E89B3_.wvu.PrintArea" localSheetId="0" hidden="1">'Table 1 Allowances'!$A$1:$AF$84</definedName>
    <definedName name="Z_384CD568_4BF5_41C9_851F_4C9EA22E89B3_.wvu.PrintArea" localSheetId="1" hidden="1">'Table 2 Support Services'!$A$1:$J$20</definedName>
    <definedName name="Z_867C32D8_09FC_4C3D_AB70_2F63D87F0E00_.wvu.PrintArea" localSheetId="0" hidden="1">'Table 1 Allowances'!$A$1:$AF$84</definedName>
    <definedName name="Z_867C32D8_09FC_4C3D_AB70_2F63D87F0E00_.wvu.PrintArea" localSheetId="1" hidden="1">'Table 2 Support Services'!$A$1:$J$20</definedName>
  </definedNames>
  <calcPr calcId="191029"/>
  <customWorkbookViews>
    <customWorkbookView name="Kevin McGinn - Personal View" guid="{384CD568-4BF5-41C9-851F-4C9EA22E89B3}" mergeInterval="0" personalView="1" maximized="1" xWindow="1" yWindow="1" windowWidth="1600" windowHeight="670" activeSheetId="1"/>
    <customWorkbookView name="Lizanne Kennedy - Personal View" guid="{3EDC081B-7DF3-45A6-8291-B706B0DCCBAC}" mergeInterval="0" personalView="1" maximized="1" xWindow="1" yWindow="1" windowWidth="1276" windowHeight="794" activeSheetId="1" showComments="commIndAndComment"/>
    <customWorkbookView name="Lynne McCann - Personal View" guid="{867C32D8-09FC-4C3D-AB70-2F63D87F0E00}" mergeInterval="0" personalView="1" maximized="1" xWindow="1" yWindow="1" windowWidth="1241" windowHeight="6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2" l="1"/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E16" i="4"/>
  <c r="E10" i="4"/>
  <c r="AB79" i="2"/>
  <c r="AB80" i="2"/>
  <c r="S79" i="2"/>
  <c r="S80" i="2"/>
  <c r="C93" i="2"/>
  <c r="C13" i="2"/>
  <c r="C14" i="2" s="1"/>
  <c r="C15" i="2" s="1"/>
  <c r="AB78" i="2"/>
  <c r="AB77" i="2"/>
  <c r="AB76" i="2"/>
  <c r="AB75" i="2"/>
  <c r="AB74" i="2"/>
  <c r="AB73" i="2"/>
  <c r="AB72" i="2"/>
  <c r="S78" i="2"/>
  <c r="S77" i="2"/>
  <c r="S76" i="2"/>
  <c r="S75" i="2"/>
  <c r="S74" i="2"/>
  <c r="S73" i="2"/>
  <c r="S72" i="2"/>
  <c r="S81" i="2" l="1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8" i="2"/>
  <c r="S29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AB62" i="2"/>
  <c r="AB63" i="2"/>
  <c r="AB64" i="2"/>
  <c r="AB65" i="2"/>
  <c r="AB66" i="2"/>
  <c r="AB67" i="2"/>
  <c r="AB68" i="2"/>
  <c r="AB69" i="2"/>
  <c r="AB70" i="2"/>
  <c r="AB71" i="2"/>
  <c r="AB81" i="2"/>
  <c r="AB94" i="2"/>
  <c r="AB95" i="2"/>
  <c r="AB96" i="2"/>
  <c r="AB97" i="2"/>
  <c r="AB98" i="2"/>
  <c r="AB99" i="2"/>
  <c r="AB93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40" i="2"/>
  <c r="AB41" i="2"/>
  <c r="AB42" i="2"/>
  <c r="AB43" i="2"/>
  <c r="AB44" i="2"/>
  <c r="AB45" i="2"/>
  <c r="AB46" i="2"/>
  <c r="AB47" i="2"/>
  <c r="AB48" i="2"/>
  <c r="AB49" i="2"/>
  <c r="AB23" i="2"/>
  <c r="AB24" i="2"/>
  <c r="AB25" i="2"/>
  <c r="AB26" i="2"/>
  <c r="AB27" i="2"/>
  <c r="AB29" i="2"/>
  <c r="AB28" i="2"/>
  <c r="AB30" i="2"/>
  <c r="AB31" i="2"/>
  <c r="AB32" i="2"/>
  <c r="AB33" i="2"/>
  <c r="AB34" i="2"/>
  <c r="AB35" i="2"/>
  <c r="AB36" i="2"/>
  <c r="AB37" i="2"/>
  <c r="AB38" i="2"/>
  <c r="AB39" i="2"/>
  <c r="AB14" i="2"/>
  <c r="AB15" i="2"/>
  <c r="AB16" i="2"/>
  <c r="AB17" i="2"/>
  <c r="AB18" i="2"/>
  <c r="AB19" i="2"/>
  <c r="AB20" i="2"/>
  <c r="AB21" i="2"/>
  <c r="AB22" i="2"/>
  <c r="AB13" i="2"/>
  <c r="E18" i="4"/>
  <c r="Z101" i="2"/>
  <c r="X101" i="2"/>
  <c r="V101" i="2"/>
  <c r="Z83" i="2"/>
  <c r="X83" i="2"/>
  <c r="V83" i="2"/>
  <c r="AD83" i="2"/>
  <c r="AD105" i="2" s="1"/>
  <c r="Q83" i="2"/>
  <c r="Q105" i="2" s="1"/>
  <c r="O83" i="2"/>
  <c r="O105" i="2" s="1"/>
  <c r="M83" i="2"/>
  <c r="M105" i="2" s="1"/>
  <c r="K105" i="2"/>
  <c r="C94" i="2"/>
  <c r="C95" i="2" s="1"/>
  <c r="C96" i="2" s="1"/>
  <c r="C97" i="2" s="1"/>
  <c r="C98" i="2" s="1"/>
  <c r="C99" i="2" s="1"/>
  <c r="V105" i="2" l="1"/>
  <c r="Z105" i="2"/>
  <c r="X105" i="2"/>
  <c r="AB101" i="2"/>
  <c r="AB83" i="2"/>
  <c r="C16" i="2"/>
  <c r="S83" i="2"/>
  <c r="S105" i="2" s="1"/>
  <c r="AB105" i="2" l="1"/>
</calcChain>
</file>

<file path=xl/sharedStrings.xml><?xml version="1.0" encoding="utf-8"?>
<sst xmlns="http://schemas.openxmlformats.org/spreadsheetml/2006/main" count="216" uniqueCount="130">
  <si>
    <t>Basic Allowance</t>
  </si>
  <si>
    <t>£</t>
  </si>
  <si>
    <t>Special Responsibility Allowance</t>
  </si>
  <si>
    <t>Table 2</t>
  </si>
  <si>
    <t>Amount</t>
  </si>
  <si>
    <t>Initials</t>
  </si>
  <si>
    <t>Surname</t>
  </si>
  <si>
    <t>No.</t>
  </si>
  <si>
    <t>Mileage Allowance</t>
  </si>
  <si>
    <t>Dependants' Carers Allowance</t>
  </si>
  <si>
    <t>Overall Total</t>
  </si>
  <si>
    <t>Total</t>
  </si>
  <si>
    <t>Chairperson/ Mayor Allowance</t>
  </si>
  <si>
    <t>Vice Chairperson/ Deputy Mayor Allowance</t>
  </si>
  <si>
    <t>Support Service</t>
  </si>
  <si>
    <t>General Secretarial Services</t>
  </si>
  <si>
    <t>Total Personal Allowances</t>
  </si>
  <si>
    <t>Total Travel and Subsistence</t>
  </si>
  <si>
    <t>Details</t>
  </si>
  <si>
    <t>Other Costs not covered above (&gt;£1,000 - such as providing business cards, council headed paper, etc)</t>
  </si>
  <si>
    <t xml:space="preserve">Total Travel and Subsistence </t>
  </si>
  <si>
    <t>Public Transport and Other Travel Incidentals</t>
  </si>
  <si>
    <r>
      <t>Subsistence (</t>
    </r>
    <r>
      <rPr>
        <b/>
        <sz val="8"/>
        <rFont val="Arial"/>
        <family val="2"/>
      </rPr>
      <t>including accommodation</t>
    </r>
    <r>
      <rPr>
        <b/>
        <sz val="10"/>
        <rFont val="Arial"/>
        <family val="2"/>
      </rPr>
      <t>)</t>
    </r>
  </si>
  <si>
    <r>
      <t xml:space="preserve">Subsistence </t>
    </r>
    <r>
      <rPr>
        <b/>
        <sz val="8"/>
        <rFont val="Arial"/>
        <family val="2"/>
      </rPr>
      <t xml:space="preserve"> (including accommodation)</t>
    </r>
  </si>
  <si>
    <t>Communications and Support</t>
  </si>
  <si>
    <r>
      <t xml:space="preserve">Courses/ Conferences/ Visits
</t>
    </r>
    <r>
      <rPr>
        <sz val="8"/>
        <color theme="1"/>
        <rFont val="Arial"/>
        <family val="2"/>
      </rPr>
      <t>(Such as registration / joining fees)</t>
    </r>
  </si>
  <si>
    <t>Table 1</t>
  </si>
  <si>
    <t>N.B. Records travel &amp; subsistence expenditure paid to councillor and incurred by council on behalf of councillor</t>
  </si>
  <si>
    <t>N.B. Records travel &amp; subsistence expenditure paid to committee member and incurred by council on behalf of committee member</t>
  </si>
  <si>
    <r>
      <t xml:space="preserve">Record of Councillors' </t>
    </r>
    <r>
      <rPr>
        <b/>
        <sz val="12"/>
        <color theme="1"/>
        <rFont val="Arial"/>
        <family val="2"/>
      </rPr>
      <t xml:space="preserve">and Committee Members' </t>
    </r>
    <r>
      <rPr>
        <b/>
        <sz val="12"/>
        <rFont val="Arial"/>
        <family val="2"/>
      </rPr>
      <t>Allowances funded by Council relating to the period 2022/2023</t>
    </r>
  </si>
  <si>
    <r>
      <t xml:space="preserve">The following records allowances for </t>
    </r>
    <r>
      <rPr>
        <sz val="10"/>
        <color theme="1"/>
        <rFont val="Arial"/>
        <family val="2"/>
      </rPr>
      <t>2022/23, paid under Part 3 of the Local Government Finance Act (NI) 2011 and the Local Government (Payments to Councillors) Regulations (Northern Ireland) 2019</t>
    </r>
    <r>
      <rPr>
        <i/>
        <sz val="10"/>
        <rFont val="Arial"/>
        <family val="2"/>
      </rPr>
      <t>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Allowances paid directly to councillors by other bodies, such as by Policing &amp; Community Support Services, which are not made under this legislation are not included, </t>
    </r>
    <r>
      <rPr>
        <sz val="10"/>
        <color theme="1"/>
        <rFont val="Arial"/>
        <family val="2"/>
      </rPr>
      <t>even where councillors are representing the Council.</t>
    </r>
  </si>
  <si>
    <r>
      <t xml:space="preserve">Dates of Office
</t>
    </r>
    <r>
      <rPr>
        <b/>
        <sz val="8"/>
        <rFont val="Arial"/>
        <family val="2"/>
      </rPr>
      <t>(to be completed if not councillor for full year - e.g. 01/06/2022 to 30/09/2022)</t>
    </r>
  </si>
  <si>
    <r>
      <t>The following amounts were paid to Committee Members (who are not councillors) by way of allowances in 2022/2023</t>
    </r>
    <r>
      <rPr>
        <sz val="10"/>
        <color rgb="FFFF0000"/>
        <rFont val="Arial"/>
        <family val="2"/>
      </rPr>
      <t>.</t>
    </r>
  </si>
  <si>
    <t>Record of Councillors' Support Services funded by Council relating to the period 2022/2023</t>
  </si>
  <si>
    <t>Baker</t>
  </si>
  <si>
    <t>Beattie</t>
  </si>
  <si>
    <t>Black</t>
  </si>
  <si>
    <t>Bower</t>
  </si>
  <si>
    <t>Bradley</t>
  </si>
  <si>
    <t>Brooks</t>
  </si>
  <si>
    <t>Bunting</t>
  </si>
  <si>
    <t>Canavan</t>
  </si>
  <si>
    <t>Carson</t>
  </si>
  <si>
    <t>Cobain</t>
  </si>
  <si>
    <t>Collins</t>
  </si>
  <si>
    <t>Copeland</t>
  </si>
  <si>
    <t>Corr</t>
  </si>
  <si>
    <t>de Faoite</t>
  </si>
  <si>
    <t>Donnelly</t>
  </si>
  <si>
    <t>Doran</t>
  </si>
  <si>
    <t>Dorrian</t>
  </si>
  <si>
    <t>Douglas</t>
  </si>
  <si>
    <t>Duffy</t>
  </si>
  <si>
    <t>Ferguson</t>
  </si>
  <si>
    <t>Flynn</t>
  </si>
  <si>
    <t>Garrett</t>
  </si>
  <si>
    <t>Gormley</t>
  </si>
  <si>
    <t>Groogan</t>
  </si>
  <si>
    <t>Haire</t>
  </si>
  <si>
    <t>Hanvey</t>
  </si>
  <si>
    <t>Heading</t>
  </si>
  <si>
    <t>Howard</t>
  </si>
  <si>
    <t>Hussey</t>
  </si>
  <si>
    <t>Hutchinson</t>
  </si>
  <si>
    <t>Kelly</t>
  </si>
  <si>
    <t>Kingston</t>
  </si>
  <si>
    <t>Long</t>
  </si>
  <si>
    <t>Lyons</t>
  </si>
  <si>
    <t>Magee</t>
  </si>
  <si>
    <t>Maghie</t>
  </si>
  <si>
    <t>Maskey</t>
  </si>
  <si>
    <t>McAllister</t>
  </si>
  <si>
    <t>McAteer</t>
  </si>
  <si>
    <t>McCabe</t>
  </si>
  <si>
    <t>McCann</t>
  </si>
  <si>
    <t>McCoubrey</t>
  </si>
  <si>
    <t>McCullough</t>
  </si>
  <si>
    <t>McCusker</t>
  </si>
  <si>
    <t>McDonough-Brown</t>
  </si>
  <si>
    <t>McKeown</t>
  </si>
  <si>
    <t>McLaughlin</t>
  </si>
  <si>
    <t>McMullan</t>
  </si>
  <si>
    <t>McReynolds</t>
  </si>
  <si>
    <t>Mulholland</t>
  </si>
  <si>
    <t>Murphy</t>
  </si>
  <si>
    <t>Murray</t>
  </si>
  <si>
    <t>Nelson</t>
  </si>
  <si>
    <t>Newton</t>
  </si>
  <si>
    <t>Nicholl</t>
  </si>
  <si>
    <t>O'Hara</t>
  </si>
  <si>
    <t>Pankhurst</t>
  </si>
  <si>
    <t>Rodgers</t>
  </si>
  <si>
    <t>Sandford</t>
  </si>
  <si>
    <t>Smyth</t>
  </si>
  <si>
    <t>Spratt</t>
  </si>
  <si>
    <t>Thompson</t>
  </si>
  <si>
    <t>Verner</t>
  </si>
  <si>
    <t>Walsh</t>
  </si>
  <si>
    <t>Whyte</t>
  </si>
  <si>
    <t>D</t>
  </si>
  <si>
    <t>C</t>
  </si>
  <si>
    <t>N</t>
  </si>
  <si>
    <t>S</t>
  </si>
  <si>
    <t>A</t>
  </si>
  <si>
    <t>F</t>
  </si>
  <si>
    <t>M</t>
  </si>
  <si>
    <t>R</t>
  </si>
  <si>
    <t>J</t>
  </si>
  <si>
    <t>G</t>
  </si>
  <si>
    <t>Á</t>
  </si>
  <si>
    <t>T</t>
  </si>
  <si>
    <t>E</t>
  </si>
  <si>
    <t>B</t>
  </si>
  <si>
    <t>P</t>
  </si>
  <si>
    <t>K</t>
  </si>
  <si>
    <t>Kyle</t>
  </si>
  <si>
    <t>Laptops, mobiles and printer toners</t>
  </si>
  <si>
    <t>Councillor attendance fee at event</t>
  </si>
  <si>
    <t>Councillor business cards and headed paper</t>
  </si>
  <si>
    <t>from 31/05/2022</t>
  </si>
  <si>
    <t>from 29/11/2022</t>
  </si>
  <si>
    <t>from 06/01/2023</t>
  </si>
  <si>
    <t>from 07/06/2022</t>
  </si>
  <si>
    <t>from 30/05/2022</t>
  </si>
  <si>
    <t>until 07/05/2022</t>
  </si>
  <si>
    <t>until 29/12/2022</t>
  </si>
  <si>
    <t>until 26/05/2022</t>
  </si>
  <si>
    <t>until 25/11/2022</t>
  </si>
  <si>
    <t>Belfast City Council</t>
  </si>
  <si>
    <t>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</si>
</sst>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.5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9"/>
      <color theme="1" tint="0.249977111117893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3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8" xfId="0" applyFill="1" applyBorder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2" borderId="5" xfId="0" applyFill="1" applyBorder="1" applyProtection="1"/>
    <xf numFmtId="0" fontId="0" fillId="3" borderId="0" xfId="0" applyFill="1" applyBorder="1" applyProtection="1"/>
    <xf numFmtId="0" fontId="0" fillId="2" borderId="4" xfId="0" applyFill="1" applyBorder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right" vertical="center" indent="1"/>
    </xf>
    <xf numFmtId="0" fontId="0" fillId="4" borderId="0" xfId="0" applyFill="1" applyProtection="1"/>
    <xf numFmtId="0" fontId="0" fillId="4" borderId="0" xfId="0" applyFill="1" applyBorder="1" applyProtection="1"/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6" xfId="0" applyFill="1" applyBorder="1" applyProtection="1"/>
    <xf numFmtId="0" fontId="4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Protection="1"/>
    <xf numFmtId="0" fontId="0" fillId="5" borderId="0" xfId="0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center" vertical="top"/>
    </xf>
    <xf numFmtId="0" fontId="4" fillId="5" borderId="0" xfId="0" applyFont="1" applyFill="1" applyBorder="1" applyProtection="1"/>
    <xf numFmtId="0" fontId="0" fillId="5" borderId="0" xfId="0" applyFill="1" applyBorder="1" applyAlignment="1" applyProtection="1">
      <alignment horizontal="right" vertical="center" indent="1"/>
    </xf>
    <xf numFmtId="0" fontId="2" fillId="5" borderId="0" xfId="0" applyFont="1" applyFill="1" applyBorder="1" applyAlignment="1" applyProtection="1">
      <alignment horizontal="center" vertical="top"/>
    </xf>
    <xf numFmtId="0" fontId="2" fillId="5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wrapText="1"/>
    </xf>
    <xf numFmtId="0" fontId="4" fillId="5" borderId="2" xfId="0" applyFont="1" applyFill="1" applyBorder="1" applyProtection="1"/>
    <xf numFmtId="0" fontId="0" fillId="5" borderId="12" xfId="0" applyNumberFormat="1" applyFill="1" applyBorder="1" applyAlignment="1" applyProtection="1">
      <alignment horizontal="center"/>
    </xf>
    <xf numFmtId="0" fontId="0" fillId="4" borderId="12" xfId="0" applyNumberFormat="1" applyFill="1" applyBorder="1" applyAlignment="1" applyProtection="1">
      <alignment horizontal="left" vertical="center" wrapText="1" indent="1"/>
      <protection locked="0"/>
    </xf>
    <xf numFmtId="0" fontId="0" fillId="5" borderId="12" xfId="0" applyFill="1" applyBorder="1" applyAlignment="1" applyProtection="1">
      <alignment horizontal="left" vertical="center" indent="1"/>
    </xf>
    <xf numFmtId="3" fontId="0" fillId="4" borderId="12" xfId="0" applyNumberFormat="1" applyFill="1" applyBorder="1" applyAlignment="1" applyProtection="1">
      <alignment horizontal="right" vertical="center" indent="1"/>
      <protection locked="0"/>
    </xf>
    <xf numFmtId="0" fontId="0" fillId="5" borderId="12" xfId="0" applyFill="1" applyBorder="1" applyAlignment="1" applyProtection="1">
      <alignment horizontal="right" vertical="center" indent="1"/>
    </xf>
    <xf numFmtId="0" fontId="0" fillId="5" borderId="12" xfId="0" applyFill="1" applyBorder="1" applyProtection="1"/>
    <xf numFmtId="0" fontId="0" fillId="5" borderId="13" xfId="0" applyNumberFormat="1" applyFill="1" applyBorder="1" applyAlignment="1" applyProtection="1">
      <alignment horizontal="center"/>
    </xf>
    <xf numFmtId="0" fontId="0" fillId="4" borderId="13" xfId="0" applyNumberFormat="1" applyFill="1" applyBorder="1" applyAlignment="1" applyProtection="1">
      <alignment horizontal="left" vertical="center" wrapText="1" indent="1"/>
      <protection locked="0"/>
    </xf>
    <xf numFmtId="0" fontId="0" fillId="5" borderId="13" xfId="0" applyFill="1" applyBorder="1" applyAlignment="1" applyProtection="1">
      <alignment horizontal="left" vertical="center" indent="1"/>
    </xf>
    <xf numFmtId="3" fontId="0" fillId="4" borderId="13" xfId="0" applyNumberFormat="1" applyFill="1" applyBorder="1" applyAlignment="1" applyProtection="1">
      <alignment horizontal="right" vertical="center" indent="1"/>
      <protection locked="0"/>
    </xf>
    <xf numFmtId="0" fontId="0" fillId="5" borderId="13" xfId="0" applyFill="1" applyBorder="1" applyAlignment="1" applyProtection="1">
      <alignment horizontal="right" vertical="center" indent="1"/>
    </xf>
    <xf numFmtId="0" fontId="0" fillId="5" borderId="13" xfId="0" applyFill="1" applyBorder="1" applyProtection="1"/>
    <xf numFmtId="0" fontId="2" fillId="5" borderId="0" xfId="0" applyFont="1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horizontal="center" vertical="center"/>
    </xf>
    <xf numFmtId="3" fontId="0" fillId="5" borderId="0" xfId="0" applyNumberFormat="1" applyFill="1" applyBorder="1" applyAlignment="1" applyProtection="1">
      <alignment horizontal="right" vertical="center" indent="1"/>
    </xf>
    <xf numFmtId="3" fontId="2" fillId="5" borderId="0" xfId="0" applyNumberFormat="1" applyFont="1" applyFill="1" applyBorder="1" applyAlignment="1" applyProtection="1">
      <alignment horizontal="right" vertical="center" indent="1"/>
    </xf>
    <xf numFmtId="0" fontId="0" fillId="5" borderId="14" xfId="0" applyFill="1" applyBorder="1" applyAlignment="1" applyProtection="1">
      <alignment horizontal="left" vertical="center" indent="1"/>
    </xf>
    <xf numFmtId="0" fontId="0" fillId="5" borderId="14" xfId="0" applyFill="1" applyBorder="1" applyAlignment="1" applyProtection="1">
      <alignment horizontal="right" vertical="center" indent="1"/>
    </xf>
    <xf numFmtId="3" fontId="2" fillId="2" borderId="14" xfId="0" applyNumberFormat="1" applyFont="1" applyFill="1" applyBorder="1" applyAlignment="1" applyProtection="1">
      <alignment horizontal="right" vertical="center" indent="1"/>
    </xf>
    <xf numFmtId="0" fontId="0" fillId="5" borderId="1" xfId="0" applyFill="1" applyBorder="1" applyProtection="1"/>
    <xf numFmtId="0" fontId="2" fillId="5" borderId="1" xfId="0" applyFont="1" applyFill="1" applyBorder="1" applyAlignment="1" applyProtection="1">
      <alignment horizontal="center" vertical="top"/>
    </xf>
    <xf numFmtId="0" fontId="0" fillId="2" borderId="13" xfId="0" applyNumberFormat="1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3" xfId="0" applyFill="1" applyBorder="1" applyProtection="1"/>
    <xf numFmtId="0" fontId="7" fillId="2" borderId="0" xfId="0" applyFont="1" applyFill="1" applyBorder="1" applyAlignment="1" applyProtection="1">
      <alignment horizontal="left" wrapText="1"/>
    </xf>
    <xf numFmtId="3" fontId="0" fillId="4" borderId="0" xfId="0" applyNumberFormat="1" applyFill="1" applyBorder="1" applyAlignment="1" applyProtection="1">
      <alignment horizontal="right" vertical="center" indent="1"/>
    </xf>
    <xf numFmtId="3" fontId="2" fillId="4" borderId="0" xfId="0" applyNumberFormat="1" applyFont="1" applyFill="1" applyBorder="1" applyAlignment="1" applyProtection="1">
      <alignment horizontal="right" vertical="center" indent="1"/>
    </xf>
    <xf numFmtId="3" fontId="0" fillId="5" borderId="13" xfId="0" applyNumberFormat="1" applyFill="1" applyBorder="1" applyAlignment="1" applyProtection="1">
      <alignment horizontal="right" vertical="center" indent="1"/>
    </xf>
    <xf numFmtId="3" fontId="2" fillId="5" borderId="13" xfId="0" applyNumberFormat="1" applyFont="1" applyFill="1" applyBorder="1" applyAlignment="1" applyProtection="1">
      <alignment horizontal="right" vertical="center" indent="1"/>
    </xf>
    <xf numFmtId="0" fontId="0" fillId="5" borderId="6" xfId="0" applyFill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left" wrapText="1"/>
    </xf>
    <xf numFmtId="0" fontId="0" fillId="5" borderId="6" xfId="0" applyFill="1" applyBorder="1" applyAlignment="1" applyProtection="1">
      <alignment horizontal="right" indent="1"/>
    </xf>
    <xf numFmtId="3" fontId="0" fillId="5" borderId="6" xfId="0" applyNumberFormat="1" applyFill="1" applyBorder="1" applyAlignment="1" applyProtection="1">
      <alignment horizontal="right" indent="1"/>
    </xf>
    <xf numFmtId="0" fontId="0" fillId="5" borderId="7" xfId="0" applyFill="1" applyBorder="1" applyAlignment="1" applyProtection="1">
      <alignment horizontal="right" indent="1"/>
    </xf>
    <xf numFmtId="0" fontId="0" fillId="5" borderId="0" xfId="0" applyFill="1" applyBorder="1" applyAlignment="1" applyProtection="1">
      <alignment horizontal="right"/>
    </xf>
    <xf numFmtId="0" fontId="0" fillId="4" borderId="1" xfId="0" applyFill="1" applyBorder="1" applyProtection="1"/>
    <xf numFmtId="0" fontId="0" fillId="4" borderId="0" xfId="0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right" indent="1"/>
    </xf>
    <xf numFmtId="3" fontId="0" fillId="4" borderId="0" xfId="0" applyNumberFormat="1" applyFill="1" applyBorder="1" applyAlignment="1" applyProtection="1">
      <alignment horizontal="right" indent="1"/>
    </xf>
    <xf numFmtId="0" fontId="0" fillId="4" borderId="2" xfId="0" applyFill="1" applyBorder="1" applyProtection="1"/>
    <xf numFmtId="0" fontId="0" fillId="4" borderId="6" xfId="0" applyFill="1" applyBorder="1" applyProtection="1"/>
    <xf numFmtId="0" fontId="0" fillId="5" borderId="5" xfId="0" applyFill="1" applyBorder="1" applyProtection="1"/>
    <xf numFmtId="0" fontId="0" fillId="5" borderId="5" xfId="0" applyFill="1" applyBorder="1" applyAlignment="1" applyProtection="1">
      <alignment horizontal="right"/>
    </xf>
    <xf numFmtId="0" fontId="8" fillId="5" borderId="5" xfId="0" applyFont="1" applyFill="1" applyBorder="1" applyAlignment="1" applyProtection="1">
      <alignment horizontal="left" wrapText="1"/>
    </xf>
    <xf numFmtId="0" fontId="0" fillId="5" borderId="5" xfId="0" applyFill="1" applyBorder="1" applyAlignment="1" applyProtection="1">
      <alignment horizontal="right" indent="1"/>
    </xf>
    <xf numFmtId="3" fontId="0" fillId="5" borderId="5" xfId="0" applyNumberFormat="1" applyFill="1" applyBorder="1" applyAlignment="1" applyProtection="1">
      <alignment horizontal="right" indent="1"/>
    </xf>
    <xf numFmtId="0" fontId="0" fillId="5" borderId="8" xfId="0" applyFill="1" applyBorder="1" applyAlignment="1" applyProtection="1">
      <alignment horizontal="right" indent="1"/>
    </xf>
    <xf numFmtId="0" fontId="0" fillId="5" borderId="6" xfId="0" applyNumberFormat="1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6" xfId="0" applyFill="1" applyBorder="1" applyAlignment="1" applyProtection="1">
      <alignment horizontal="right" vertical="center" indent="1"/>
    </xf>
    <xf numFmtId="3" fontId="0" fillId="5" borderId="6" xfId="0" applyNumberFormat="1" applyFill="1" applyBorder="1" applyAlignment="1" applyProtection="1">
      <alignment horizontal="right" vertical="center" indent="1"/>
    </xf>
    <xf numFmtId="3" fontId="2" fillId="5" borderId="6" xfId="0" applyNumberFormat="1" applyFont="1" applyFill="1" applyBorder="1" applyAlignment="1" applyProtection="1">
      <alignment horizontal="right" vertical="center" indent="1"/>
    </xf>
    <xf numFmtId="0" fontId="0" fillId="6" borderId="0" xfId="0" applyFill="1" applyProtection="1"/>
    <xf numFmtId="0" fontId="2" fillId="6" borderId="0" xfId="0" applyFont="1" applyFill="1" applyProtection="1"/>
    <xf numFmtId="0" fontId="2" fillId="5" borderId="14" xfId="0" applyFont="1" applyFill="1" applyBorder="1" applyAlignment="1" applyProtection="1">
      <alignment horizontal="right" vertical="center" indent="1"/>
    </xf>
    <xf numFmtId="0" fontId="2" fillId="5" borderId="14" xfId="0" applyFont="1" applyFill="1" applyBorder="1" applyProtection="1"/>
    <xf numFmtId="0" fontId="2" fillId="4" borderId="14" xfId="0" applyNumberFormat="1" applyFont="1" applyFill="1" applyBorder="1" applyAlignment="1" applyProtection="1">
      <alignment horizontal="left" wrapText="1"/>
    </xf>
    <xf numFmtId="3" fontId="4" fillId="4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" fillId="4" borderId="0" xfId="0" applyNumberFormat="1" applyFont="1" applyFill="1" applyBorder="1" applyAlignment="1" applyProtection="1">
      <alignment horizontal="right" wrapText="1"/>
    </xf>
    <xf numFmtId="0" fontId="2" fillId="5" borderId="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 indent="1"/>
    </xf>
    <xf numFmtId="3" fontId="2" fillId="4" borderId="0" xfId="0" applyNumberFormat="1" applyFont="1" applyFill="1" applyBorder="1" applyAlignment="1" applyProtection="1">
      <alignment horizontal="right" indent="1"/>
    </xf>
    <xf numFmtId="3" fontId="2" fillId="5" borderId="0" xfId="0" applyNumberFormat="1" applyFont="1" applyFill="1" applyBorder="1" applyAlignment="1" applyProtection="1">
      <alignment horizontal="right" indent="1"/>
    </xf>
    <xf numFmtId="0" fontId="2" fillId="5" borderId="0" xfId="0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>
      <alignment horizontal="right" wrapText="1"/>
    </xf>
    <xf numFmtId="0" fontId="0" fillId="4" borderId="0" xfId="0" applyFill="1" applyBorder="1" applyAlignment="1" applyProtection="1">
      <alignment horizontal="left" wrapText="1"/>
    </xf>
    <xf numFmtId="0" fontId="0" fillId="5" borderId="4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1" xfId="0" applyFill="1" applyBorder="1"/>
    <xf numFmtId="0" fontId="2" fillId="4" borderId="0" xfId="0" applyFont="1" applyFill="1" applyBorder="1" applyAlignment="1">
      <alignment vertical="top"/>
    </xf>
    <xf numFmtId="0" fontId="0" fillId="5" borderId="0" xfId="0" applyFill="1" applyBorder="1"/>
    <xf numFmtId="0" fontId="2" fillId="4" borderId="0" xfId="0" applyFont="1" applyFill="1" applyBorder="1" applyAlignment="1">
      <alignment horizontal="center" vertical="top"/>
    </xf>
    <xf numFmtId="0" fontId="0" fillId="5" borderId="2" xfId="0" applyFill="1" applyBorder="1"/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/>
    <xf numFmtId="3" fontId="0" fillId="5" borderId="0" xfId="0" applyNumberFormat="1" applyFill="1" applyBorder="1" applyAlignment="1">
      <alignment horizontal="right"/>
    </xf>
    <xf numFmtId="0" fontId="1" fillId="4" borderId="0" xfId="0" applyFont="1" applyFill="1" applyBorder="1"/>
    <xf numFmtId="0" fontId="1" fillId="5" borderId="0" xfId="0" applyFont="1" applyFill="1" applyBorder="1"/>
    <xf numFmtId="0" fontId="2" fillId="4" borderId="0" xfId="0" applyFont="1" applyFill="1" applyBorder="1"/>
    <xf numFmtId="3" fontId="2" fillId="4" borderId="0" xfId="0" applyNumberFormat="1" applyFont="1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7" xfId="0" applyFill="1" applyBorder="1"/>
    <xf numFmtId="0" fontId="2" fillId="2" borderId="3" xfId="0" applyFont="1" applyFill="1" applyBorder="1" applyAlignment="1" applyProtection="1">
      <alignment vertical="top"/>
    </xf>
    <xf numFmtId="0" fontId="2" fillId="2" borderId="6" xfId="0" applyFont="1" applyFill="1" applyBorder="1" applyProtection="1"/>
    <xf numFmtId="0" fontId="2" fillId="2" borderId="6" xfId="0" applyNumberFormat="1" applyFont="1" applyFill="1" applyBorder="1" applyAlignment="1" applyProtection="1">
      <alignment horizontal="left"/>
    </xf>
    <xf numFmtId="3" fontId="2" fillId="2" borderId="6" xfId="0" applyNumberFormat="1" applyFont="1" applyFill="1" applyBorder="1" applyAlignment="1" applyProtection="1">
      <alignment horizontal="right" vertical="center" indent="1"/>
    </xf>
    <xf numFmtId="3" fontId="2" fillId="2" borderId="6" xfId="0" applyNumberFormat="1" applyFont="1" applyFill="1" applyBorder="1" applyAlignment="1" applyProtection="1">
      <alignment horizontal="right" indent="1"/>
    </xf>
    <xf numFmtId="0" fontId="2" fillId="2" borderId="6" xfId="0" applyFont="1" applyFill="1" applyBorder="1" applyAlignment="1" applyProtection="1">
      <alignment horizontal="right" indent="1"/>
    </xf>
    <xf numFmtId="0" fontId="2" fillId="4" borderId="6" xfId="0" applyFont="1" applyFill="1" applyBorder="1" applyAlignment="1" applyProtection="1">
      <alignment horizontal="right" indent="1"/>
    </xf>
    <xf numFmtId="0" fontId="2" fillId="2" borderId="7" xfId="0" applyFont="1" applyFill="1" applyBorder="1" applyProtection="1"/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/>
    <xf numFmtId="0" fontId="1" fillId="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" xfId="0" applyFill="1" applyBorder="1" applyAlignment="1"/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Protection="1"/>
    <xf numFmtId="0" fontId="2" fillId="5" borderId="2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right" indent="1"/>
    </xf>
    <xf numFmtId="0" fontId="1" fillId="4" borderId="0" xfId="0" applyFont="1" applyFill="1" applyBorder="1" applyAlignment="1">
      <alignment wrapText="1"/>
    </xf>
    <xf numFmtId="0" fontId="2" fillId="2" borderId="5" xfId="0" applyFont="1" applyFill="1" applyBorder="1" applyAlignment="1" applyProtection="1">
      <alignment horizontal="right"/>
    </xf>
    <xf numFmtId="0" fontId="0" fillId="2" borderId="19" xfId="0" applyFill="1" applyBorder="1" applyAlignment="1" applyProtection="1"/>
    <xf numFmtId="0" fontId="11" fillId="0" borderId="0" xfId="0" applyFont="1" applyFill="1" applyBorder="1" applyAlignment="1" applyProtection="1">
      <alignment horizontal="center" vertical="top" wrapText="1"/>
    </xf>
    <xf numFmtId="2" fontId="10" fillId="4" borderId="0" xfId="0" applyNumberFormat="1" applyFont="1" applyFill="1" applyBorder="1" applyAlignment="1">
      <alignment horizontal="left" wrapText="1"/>
    </xf>
    <xf numFmtId="0" fontId="10" fillId="4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0" fontId="3" fillId="4" borderId="1" xfId="0" applyFont="1" applyFill="1" applyBorder="1" applyProtection="1"/>
    <xf numFmtId="0" fontId="3" fillId="4" borderId="2" xfId="0" applyFont="1" applyFill="1" applyBorder="1" applyProtection="1"/>
    <xf numFmtId="0" fontId="2" fillId="4" borderId="0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1"/>
    </xf>
    <xf numFmtId="0" fontId="6" fillId="5" borderId="5" xfId="0" applyFont="1" applyFill="1" applyBorder="1" applyAlignment="1" applyProtection="1">
      <alignment horizontal="center" wrapText="1"/>
    </xf>
    <xf numFmtId="0" fontId="7" fillId="5" borderId="5" xfId="0" applyFont="1" applyFill="1" applyBorder="1" applyAlignment="1" applyProtection="1">
      <alignment wrapText="1"/>
    </xf>
    <xf numFmtId="0" fontId="7" fillId="5" borderId="8" xfId="0" applyFont="1" applyFill="1" applyBorder="1" applyAlignment="1" applyProtection="1">
      <alignment wrapText="1"/>
    </xf>
    <xf numFmtId="0" fontId="3" fillId="5" borderId="4" xfId="0" applyFont="1" applyFill="1" applyBorder="1" applyProtection="1"/>
    <xf numFmtId="0" fontId="3" fillId="6" borderId="0" xfId="0" applyFont="1" applyFill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1" fillId="4" borderId="0" xfId="0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ill="1" applyProtection="1">
      <protection locked="0"/>
    </xf>
    <xf numFmtId="3" fontId="0" fillId="2" borderId="12" xfId="0" applyNumberFormat="1" applyFill="1" applyBorder="1" applyAlignment="1" applyProtection="1">
      <alignment horizontal="right" vertical="center" indent="1"/>
      <protection locked="0"/>
    </xf>
    <xf numFmtId="3" fontId="1" fillId="2" borderId="12" xfId="0" applyNumberFormat="1" applyFont="1" applyFill="1" applyBorder="1" applyAlignment="1" applyProtection="1">
      <alignment horizontal="right" vertical="center" indent="1"/>
      <protection locked="0"/>
    </xf>
    <xf numFmtId="3" fontId="0" fillId="2" borderId="13" xfId="0" applyNumberFormat="1" applyFill="1" applyBorder="1" applyAlignment="1" applyProtection="1">
      <alignment horizontal="right" vertical="center" indent="1"/>
      <protection locked="0"/>
    </xf>
    <xf numFmtId="3" fontId="1" fillId="2" borderId="13" xfId="0" applyNumberFormat="1" applyFont="1" applyFill="1" applyBorder="1" applyAlignment="1" applyProtection="1">
      <alignment horizontal="right" vertical="center" indent="1"/>
      <protection locked="0"/>
    </xf>
    <xf numFmtId="3" fontId="4" fillId="4" borderId="12" xfId="0" applyNumberFormat="1" applyFont="1" applyFill="1" applyBorder="1" applyAlignment="1" applyProtection="1">
      <alignment horizontal="right" vertical="center" wrapText="1" indent="1"/>
    </xf>
    <xf numFmtId="0" fontId="0" fillId="4" borderId="0" xfId="0" applyFill="1" applyBorder="1" applyAlignment="1" applyProtection="1"/>
    <xf numFmtId="0" fontId="0" fillId="4" borderId="0" xfId="0" applyFill="1" applyAlignment="1" applyProtection="1"/>
    <xf numFmtId="0" fontId="0" fillId="5" borderId="12" xfId="0" applyNumberFormat="1" applyFill="1" applyBorder="1" applyAlignment="1" applyProtection="1">
      <alignment horizontal="left" vertical="center" wrapText="1" indent="1"/>
    </xf>
    <xf numFmtId="0" fontId="1" fillId="5" borderId="12" xfId="0" applyNumberFormat="1" applyFont="1" applyFill="1" applyBorder="1" applyAlignment="1" applyProtection="1">
      <alignment horizontal="left" vertical="center" wrapText="1" indent="1"/>
    </xf>
    <xf numFmtId="3" fontId="0" fillId="5" borderId="12" xfId="0" applyNumberFormat="1" applyFill="1" applyBorder="1" applyAlignment="1" applyProtection="1">
      <alignment horizontal="right" vertical="center" indent="1"/>
    </xf>
    <xf numFmtId="3" fontId="0" fillId="0" borderId="15" xfId="0" applyNumberFormat="1" applyFill="1" applyBorder="1" applyAlignment="1" applyProtection="1">
      <alignment horizontal="right" vertical="center" indent="1"/>
    </xf>
    <xf numFmtId="0" fontId="4" fillId="5" borderId="12" xfId="0" applyFont="1" applyFill="1" applyBorder="1" applyAlignment="1" applyProtection="1">
      <alignment horizontal="left" vertical="center" wrapText="1" indent="1"/>
    </xf>
    <xf numFmtId="3" fontId="4" fillId="5" borderId="12" xfId="0" applyNumberFormat="1" applyFont="1" applyFill="1" applyBorder="1" applyAlignment="1" applyProtection="1">
      <alignment horizontal="right" vertical="center" wrapText="1" indent="1"/>
    </xf>
    <xf numFmtId="0" fontId="4" fillId="5" borderId="16" xfId="0" applyFont="1" applyFill="1" applyBorder="1" applyAlignment="1" applyProtection="1">
      <alignment horizontal="left" vertical="center" wrapText="1" indent="1"/>
    </xf>
    <xf numFmtId="0" fontId="0" fillId="5" borderId="13" xfId="0" applyNumberFormat="1" applyFill="1" applyBorder="1" applyAlignment="1" applyProtection="1">
      <alignment horizontal="left" vertical="center" wrapText="1" indent="1"/>
    </xf>
    <xf numFmtId="0" fontId="1" fillId="5" borderId="13" xfId="0" applyNumberFormat="1" applyFont="1" applyFill="1" applyBorder="1" applyAlignment="1" applyProtection="1">
      <alignment horizontal="left" vertical="center" wrapText="1" indent="1"/>
    </xf>
    <xf numFmtId="0" fontId="4" fillId="5" borderId="13" xfId="0" applyFont="1" applyFill="1" applyBorder="1" applyAlignment="1" applyProtection="1">
      <alignment horizontal="left" vertical="center" wrapText="1" indent="1"/>
    </xf>
    <xf numFmtId="0" fontId="4" fillId="5" borderId="17" xfId="0" applyFont="1" applyFill="1" applyBorder="1" applyAlignment="1" applyProtection="1">
      <alignment horizontal="left" vertical="center" wrapText="1" indent="1"/>
    </xf>
    <xf numFmtId="0" fontId="0" fillId="5" borderId="0" xfId="0" applyNumberFormat="1" applyFill="1" applyBorder="1" applyAlignment="1" applyProtection="1">
      <alignment horizontal="left" vertical="center" wrapText="1" indent="1"/>
    </xf>
    <xf numFmtId="0" fontId="4" fillId="5" borderId="0" xfId="0" applyFont="1" applyFill="1" applyBorder="1" applyAlignment="1" applyProtection="1">
      <alignment horizontal="left" vertical="center" wrapText="1" indent="1"/>
    </xf>
    <xf numFmtId="0" fontId="4" fillId="5" borderId="2" xfId="0" applyFont="1" applyFill="1" applyBorder="1" applyAlignment="1" applyProtection="1">
      <alignment horizontal="left" vertical="center" wrapText="1" indent="1"/>
    </xf>
    <xf numFmtId="3" fontId="2" fillId="4" borderId="0" xfId="0" applyNumberFormat="1" applyFont="1" applyFill="1" applyBorder="1" applyAlignment="1" applyProtection="1">
      <alignment horizontal="right" vertical="center" wrapText="1" indent="1"/>
    </xf>
    <xf numFmtId="0" fontId="2" fillId="5" borderId="0" xfId="0" applyFont="1" applyFill="1" applyBorder="1" applyAlignment="1" applyProtection="1">
      <alignment horizontal="left" vertical="center" wrapText="1" indent="1"/>
    </xf>
    <xf numFmtId="3" fontId="2" fillId="5" borderId="0" xfId="0" applyNumberFormat="1" applyFont="1" applyFill="1" applyBorder="1" applyAlignment="1" applyProtection="1">
      <alignment horizontal="right" vertical="center" wrapText="1" indent="1"/>
    </xf>
    <xf numFmtId="0" fontId="2" fillId="5" borderId="2" xfId="0" applyFont="1" applyFill="1" applyBorder="1" applyAlignment="1" applyProtection="1">
      <alignment horizontal="left" vertical="center" wrapText="1" indent="1"/>
    </xf>
    <xf numFmtId="3" fontId="4" fillId="5" borderId="13" xfId="0" applyNumberFormat="1" applyFont="1" applyFill="1" applyBorder="1" applyAlignment="1" applyProtection="1">
      <alignment horizontal="right" vertical="center" wrapText="1" indent="1"/>
    </xf>
    <xf numFmtId="0" fontId="0" fillId="5" borderId="14" xfId="0" applyFill="1" applyBorder="1" applyAlignment="1" applyProtection="1">
      <alignment horizontal="left" wrapText="1"/>
    </xf>
    <xf numFmtId="0" fontId="2" fillId="5" borderId="14" xfId="0" applyFont="1" applyFill="1" applyBorder="1" applyAlignment="1" applyProtection="1">
      <alignment horizontal="left"/>
    </xf>
    <xf numFmtId="3" fontId="0" fillId="5" borderId="14" xfId="0" applyNumberFormat="1" applyFill="1" applyBorder="1" applyAlignment="1" applyProtection="1">
      <alignment horizontal="right" vertical="center" indent="1"/>
    </xf>
    <xf numFmtId="3" fontId="2" fillId="5" borderId="14" xfId="0" applyNumberFormat="1" applyFont="1" applyFill="1" applyBorder="1" applyAlignment="1" applyProtection="1">
      <alignment horizontal="right" vertical="center" indent="1"/>
    </xf>
    <xf numFmtId="3" fontId="2" fillId="4" borderId="14" xfId="0" applyNumberFormat="1" applyFont="1" applyFill="1" applyBorder="1" applyAlignment="1" applyProtection="1">
      <alignment horizontal="right" vertical="center" wrapText="1" indent="1"/>
    </xf>
    <xf numFmtId="0" fontId="4" fillId="5" borderId="14" xfId="0" applyFont="1" applyFill="1" applyBorder="1" applyAlignment="1" applyProtection="1">
      <alignment horizontal="left" vertical="center" wrapText="1" indent="1"/>
    </xf>
    <xf numFmtId="3" fontId="2" fillId="5" borderId="14" xfId="0" applyNumberFormat="1" applyFont="1" applyFill="1" applyBorder="1" applyAlignment="1" applyProtection="1">
      <alignment horizontal="right" vertical="center" wrapText="1" indent="1"/>
    </xf>
    <xf numFmtId="0" fontId="4" fillId="5" borderId="18" xfId="0" applyFont="1" applyFill="1" applyBorder="1" applyAlignment="1" applyProtection="1">
      <alignment horizontal="left" vertical="center" wrapText="1" indent="1"/>
    </xf>
    <xf numFmtId="0" fontId="0" fillId="5" borderId="6" xfId="0" applyNumberFormat="1" applyFill="1" applyBorder="1" applyAlignment="1" applyProtection="1">
      <alignment horizontal="left" vertical="center" wrapText="1" indent="1"/>
    </xf>
    <xf numFmtId="0" fontId="4" fillId="5" borderId="6" xfId="0" applyFont="1" applyFill="1" applyBorder="1" applyAlignment="1" applyProtection="1">
      <alignment horizontal="left" vertical="center" wrapText="1" indent="1"/>
    </xf>
    <xf numFmtId="0" fontId="4" fillId="5" borderId="7" xfId="0" applyFont="1" applyFill="1" applyBorder="1" applyAlignment="1" applyProtection="1">
      <alignment horizontal="left" vertical="center" wrapText="1" indent="1"/>
    </xf>
    <xf numFmtId="0" fontId="0" fillId="4" borderId="0" xfId="0" applyNumberFormat="1" applyFill="1" applyBorder="1" applyAlignment="1" applyProtection="1">
      <alignment horizontal="left" vertical="center" wrapText="1" indent="1"/>
    </xf>
    <xf numFmtId="0" fontId="4" fillId="4" borderId="0" xfId="0" applyFont="1" applyFill="1" applyBorder="1" applyAlignment="1" applyProtection="1">
      <alignment horizontal="left" vertical="center" wrapText="1" indent="1"/>
    </xf>
    <xf numFmtId="0" fontId="2" fillId="5" borderId="0" xfId="0" applyFont="1" applyFill="1" applyAlignment="1" applyProtection="1"/>
    <xf numFmtId="3" fontId="0" fillId="4" borderId="0" xfId="0" applyNumberFormat="1" applyFill="1" applyBorder="1" applyAlignment="1" applyProtection="1">
      <alignment horizontal="right"/>
      <protection locked="0"/>
    </xf>
    <xf numFmtId="3" fontId="2" fillId="4" borderId="0" xfId="0" applyNumberFormat="1" applyFont="1" applyFill="1" applyBorder="1" applyProtection="1">
      <protection locked="0"/>
    </xf>
    <xf numFmtId="0" fontId="2" fillId="4" borderId="8" xfId="0" applyFont="1" applyFill="1" applyBorder="1" applyAlignment="1">
      <alignment horizontal="center" vertical="top"/>
    </xf>
    <xf numFmtId="0" fontId="14" fillId="5" borderId="0" xfId="0" applyFont="1" applyFill="1" applyBorder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/>
    </xf>
    <xf numFmtId="0" fontId="5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3" fontId="1" fillId="4" borderId="0" xfId="0" applyNumberFormat="1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left" wrapText="1"/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0" fontId="6" fillId="2" borderId="11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6" fillId="2" borderId="0" xfId="0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1" fillId="2" borderId="0" xfId="0" applyFont="1" applyFill="1" applyBorder="1" applyAlignment="1" applyProtection="1">
      <alignment horizontal="left" wrapText="1"/>
    </xf>
    <xf numFmtId="0" fontId="1" fillId="4" borderId="0" xfId="0" applyFont="1" applyFill="1" applyBorder="1" applyAlignment="1" applyProtection="1">
      <alignment wrapText="1"/>
    </xf>
    <xf numFmtId="0" fontId="15" fillId="5" borderId="0" xfId="0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4" borderId="9" xfId="0" applyFont="1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left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R108"/>
  <sheetViews>
    <sheetView showGridLines="0" tabSelected="1" view="pageBreakPreview" zoomScaleNormal="96" zoomScaleSheetLayoutView="100" workbookViewId="0">
      <selection activeCell="G10" sqref="G10"/>
    </sheetView>
  </sheetViews>
  <sheetFormatPr defaultColWidth="9.140625" defaultRowHeight="12.75" x14ac:dyDescent="0.2"/>
  <cols>
    <col min="1" max="2" width="1.85546875" style="3" customWidth="1"/>
    <col min="3" max="3" width="5.7109375" style="3" customWidth="1"/>
    <col min="4" max="4" width="2" style="3" customWidth="1"/>
    <col min="5" max="5" width="7.42578125" style="3" customWidth="1"/>
    <col min="6" max="6" width="2" style="3" customWidth="1"/>
    <col min="7" max="7" width="17.7109375" style="3" customWidth="1"/>
    <col min="8" max="8" width="2" style="3" customWidth="1"/>
    <col min="9" max="9" width="23.7109375" style="3" bestFit="1" customWidth="1"/>
    <col min="10" max="10" width="2" style="3" customWidth="1"/>
    <col min="11" max="11" width="13.28515625" style="3" customWidth="1"/>
    <col min="12" max="12" width="2" style="3" customWidth="1"/>
    <col min="13" max="13" width="14.28515625" style="3" customWidth="1"/>
    <col min="14" max="14" width="2" style="3" customWidth="1"/>
    <col min="15" max="15" width="13.28515625" style="3" customWidth="1"/>
    <col min="16" max="16" width="2" style="3" customWidth="1"/>
    <col min="17" max="17" width="13.28515625" style="3" customWidth="1"/>
    <col min="18" max="18" width="2" style="3" customWidth="1"/>
    <col min="19" max="19" width="14.28515625" style="3" customWidth="1"/>
    <col min="20" max="21" width="2" style="3" customWidth="1"/>
    <col min="22" max="22" width="13.28515625" style="3" customWidth="1"/>
    <col min="23" max="23" width="2" style="3" customWidth="1"/>
    <col min="24" max="24" width="13.28515625" style="3" customWidth="1"/>
    <col min="25" max="25" width="2" style="3" customWidth="1"/>
    <col min="26" max="26" width="15.140625" style="3" customWidth="1"/>
    <col min="27" max="27" width="2" style="3" customWidth="1"/>
    <col min="28" max="28" width="15" style="3" customWidth="1"/>
    <col min="29" max="29" width="2" style="3" customWidth="1"/>
    <col min="30" max="30" width="14.5703125" style="3" customWidth="1"/>
    <col min="31" max="32" width="2" style="3" customWidth="1"/>
    <col min="33" max="16384" width="9.140625" style="3"/>
  </cols>
  <sheetData>
    <row r="1" spans="1:174" s="10" customFormat="1" ht="18" customHeight="1" thickBot="1" x14ac:dyDescent="0.25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54" t="s">
        <v>26</v>
      </c>
      <c r="AE1" s="9"/>
      <c r="AF1" s="6"/>
    </row>
    <row r="2" spans="1:174" ht="18" customHeight="1" thickTop="1" thickBot="1" x14ac:dyDescent="0.3">
      <c r="A2" s="4"/>
      <c r="B2" s="227" t="s">
        <v>128</v>
      </c>
      <c r="C2" s="228"/>
      <c r="D2" s="228"/>
      <c r="E2" s="228"/>
      <c r="F2" s="228"/>
      <c r="G2" s="228"/>
      <c r="H2" s="228"/>
      <c r="I2" s="228"/>
      <c r="J2" s="228"/>
      <c r="K2" s="229"/>
      <c r="L2" s="1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9"/>
      <c r="AA2" s="1"/>
      <c r="AB2" s="1"/>
      <c r="AC2" s="1"/>
      <c r="AD2" s="1"/>
      <c r="AE2" s="1"/>
      <c r="AF2" s="5"/>
    </row>
    <row r="3" spans="1:174" ht="9.6" customHeight="1" thickTop="1" x14ac:dyDescent="0.25">
      <c r="A3" s="75"/>
      <c r="B3" s="178"/>
      <c r="C3" s="185"/>
      <c r="D3" s="185"/>
      <c r="E3" s="185"/>
      <c r="F3" s="185"/>
      <c r="G3" s="185"/>
      <c r="H3" s="185"/>
      <c r="I3" s="185"/>
      <c r="J3" s="107"/>
      <c r="K3" s="14"/>
      <c r="L3" s="1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9"/>
      <c r="AA3" s="1"/>
      <c r="AB3" s="1"/>
      <c r="AC3" s="1"/>
      <c r="AD3" s="1"/>
      <c r="AE3" s="1"/>
      <c r="AF3" s="5"/>
    </row>
    <row r="4" spans="1:174" s="7" customFormat="1" ht="16.5" customHeight="1" x14ac:dyDescent="0.3">
      <c r="A4" s="12"/>
      <c r="B4" s="232" t="s">
        <v>29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75"/>
      <c r="Y4" s="64"/>
      <c r="Z4" s="64"/>
      <c r="AA4" s="38"/>
      <c r="AB4" s="38"/>
      <c r="AC4" s="38"/>
      <c r="AD4" s="38"/>
      <c r="AE4" s="38"/>
      <c r="AF4" s="13"/>
    </row>
    <row r="5" spans="1:174" s="7" customFormat="1" ht="5.45" customHeight="1" x14ac:dyDescent="0.3">
      <c r="A5" s="12"/>
      <c r="B5" s="17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75"/>
      <c r="Y5" s="64"/>
      <c r="Z5" s="64"/>
      <c r="AA5" s="38"/>
      <c r="AB5" s="38"/>
      <c r="AC5" s="38"/>
      <c r="AD5" s="38"/>
      <c r="AE5" s="38"/>
      <c r="AF5" s="13"/>
    </row>
    <row r="6" spans="1:174" s="7" customFormat="1" ht="41.25" customHeight="1" x14ac:dyDescent="0.3">
      <c r="A6" s="12"/>
      <c r="B6" s="234" t="s">
        <v>30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13"/>
    </row>
    <row r="7" spans="1:174" s="7" customFormat="1" ht="15.75" customHeight="1" thickBot="1" x14ac:dyDescent="0.35">
      <c r="A7" s="12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3"/>
    </row>
    <row r="8" spans="1:174" s="161" customFormat="1" ht="10.5" customHeight="1" x14ac:dyDescent="0.3">
      <c r="A8" s="162"/>
      <c r="B8" s="171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70"/>
      <c r="AF8" s="163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</row>
    <row r="9" spans="1:174" s="33" customFormat="1" ht="48" customHeight="1" x14ac:dyDescent="0.2">
      <c r="A9" s="29"/>
      <c r="B9" s="60"/>
      <c r="C9" s="36"/>
      <c r="D9" s="36"/>
      <c r="E9" s="36"/>
      <c r="F9" s="36"/>
      <c r="G9" s="52"/>
      <c r="H9" s="52"/>
      <c r="I9" s="52"/>
      <c r="J9" s="36"/>
      <c r="K9" s="52"/>
      <c r="L9" s="36"/>
      <c r="M9" s="52"/>
      <c r="N9" s="52"/>
      <c r="O9" s="52"/>
      <c r="P9" s="52"/>
      <c r="Q9" s="224"/>
      <c r="R9" s="224"/>
      <c r="S9" s="224"/>
      <c r="T9" s="224"/>
      <c r="U9" s="224"/>
      <c r="V9" s="224"/>
      <c r="W9" s="224"/>
      <c r="X9" s="236" t="s">
        <v>27</v>
      </c>
      <c r="Y9" s="237"/>
      <c r="Z9" s="237"/>
      <c r="AA9" s="223"/>
      <c r="AB9" s="223"/>
      <c r="AC9" s="52"/>
      <c r="AD9" s="52"/>
      <c r="AE9" s="150"/>
      <c r="AF9" s="32"/>
    </row>
    <row r="10" spans="1:174" s="33" customFormat="1" ht="80.25" customHeight="1" x14ac:dyDescent="0.2">
      <c r="A10" s="29"/>
      <c r="B10" s="60"/>
      <c r="C10" s="30" t="s">
        <v>7</v>
      </c>
      <c r="D10" s="36"/>
      <c r="E10" s="30" t="s">
        <v>5</v>
      </c>
      <c r="F10" s="36"/>
      <c r="G10" s="31" t="s">
        <v>6</v>
      </c>
      <c r="H10" s="52"/>
      <c r="I10" s="31" t="s">
        <v>31</v>
      </c>
      <c r="J10" s="36"/>
      <c r="K10" s="31" t="s">
        <v>0</v>
      </c>
      <c r="L10" s="36"/>
      <c r="M10" s="31" t="s">
        <v>2</v>
      </c>
      <c r="N10" s="52"/>
      <c r="O10" s="31" t="s">
        <v>12</v>
      </c>
      <c r="P10" s="52"/>
      <c r="Q10" s="31" t="s">
        <v>13</v>
      </c>
      <c r="R10" s="36"/>
      <c r="S10" s="151" t="s">
        <v>16</v>
      </c>
      <c r="T10" s="52"/>
      <c r="U10" s="36"/>
      <c r="V10" s="31" t="s">
        <v>8</v>
      </c>
      <c r="W10" s="36"/>
      <c r="X10" s="31" t="s">
        <v>21</v>
      </c>
      <c r="Y10" s="174"/>
      <c r="Z10" s="31" t="s">
        <v>22</v>
      </c>
      <c r="AA10" s="36"/>
      <c r="AB10" s="156" t="s">
        <v>20</v>
      </c>
      <c r="AC10" s="52"/>
      <c r="AD10" s="31" t="s">
        <v>9</v>
      </c>
      <c r="AE10" s="150"/>
      <c r="AF10" s="32"/>
    </row>
    <row r="11" spans="1:174" ht="18.75" customHeight="1" x14ac:dyDescent="0.2">
      <c r="A11" s="4"/>
      <c r="B11" s="59"/>
      <c r="C11" s="15"/>
      <c r="D11" s="22"/>
      <c r="E11" s="20"/>
      <c r="F11" s="24"/>
      <c r="G11" s="20"/>
      <c r="H11" s="149"/>
      <c r="I11" s="20"/>
      <c r="J11" s="27"/>
      <c r="K11" s="159" t="s">
        <v>1</v>
      </c>
      <c r="L11" s="34"/>
      <c r="M11" s="159" t="s">
        <v>1</v>
      </c>
      <c r="N11" s="37"/>
      <c r="O11" s="159" t="s">
        <v>1</v>
      </c>
      <c r="P11" s="37"/>
      <c r="Q11" s="159" t="s">
        <v>1</v>
      </c>
      <c r="R11" s="27"/>
      <c r="S11" s="159" t="s">
        <v>1</v>
      </c>
      <c r="T11" s="37"/>
      <c r="U11" s="37"/>
      <c r="V11" s="159" t="s">
        <v>1</v>
      </c>
      <c r="W11" s="24"/>
      <c r="X11" s="159" t="s">
        <v>1</v>
      </c>
      <c r="Y11" s="173"/>
      <c r="Z11" s="159" t="s">
        <v>1</v>
      </c>
      <c r="AA11" s="22"/>
      <c r="AB11" s="159" t="s">
        <v>1</v>
      </c>
      <c r="AC11" s="37"/>
      <c r="AD11" s="159" t="s">
        <v>1</v>
      </c>
      <c r="AE11" s="53"/>
      <c r="AF11" s="5"/>
    </row>
    <row r="12" spans="1:174" ht="13.9" customHeight="1" thickBot="1" x14ac:dyDescent="0.25">
      <c r="A12" s="4"/>
      <c r="B12" s="59"/>
      <c r="C12" s="26"/>
      <c r="D12" s="26"/>
      <c r="E12" s="26"/>
      <c r="F12" s="26"/>
      <c r="G12" s="26"/>
      <c r="H12" s="148"/>
      <c r="I12" s="26"/>
      <c r="J12" s="27"/>
      <c r="K12" s="37"/>
      <c r="L12" s="34"/>
      <c r="M12" s="37"/>
      <c r="N12" s="37"/>
      <c r="O12" s="37"/>
      <c r="P12" s="37"/>
      <c r="Q12" s="37"/>
      <c r="R12" s="27"/>
      <c r="S12" s="37"/>
      <c r="T12" s="37"/>
      <c r="U12" s="37"/>
      <c r="V12" s="21"/>
      <c r="W12" s="24"/>
      <c r="X12" s="34"/>
      <c r="Y12" s="24"/>
      <c r="Z12" s="34"/>
      <c r="AA12" s="34"/>
      <c r="AB12" s="37"/>
      <c r="AC12" s="37"/>
      <c r="AD12" s="37"/>
      <c r="AE12" s="39"/>
      <c r="AF12" s="5"/>
    </row>
    <row r="13" spans="1:174" ht="13.5" thickBot="1" x14ac:dyDescent="0.25">
      <c r="A13" s="4"/>
      <c r="B13" s="59"/>
      <c r="C13" s="61">
        <f t="shared" ref="C13:C76" si="0">SUM(C12+1)</f>
        <v>1</v>
      </c>
      <c r="D13" s="40"/>
      <c r="E13" s="145" t="s">
        <v>99</v>
      </c>
      <c r="F13" s="187"/>
      <c r="G13" s="145" t="s">
        <v>34</v>
      </c>
      <c r="H13" s="188"/>
      <c r="I13" s="145" t="s">
        <v>124</v>
      </c>
      <c r="J13" s="42"/>
      <c r="K13" s="43">
        <v>1581.9</v>
      </c>
      <c r="L13" s="42"/>
      <c r="M13" s="43">
        <v>557.74</v>
      </c>
      <c r="N13" s="189"/>
      <c r="O13" s="43"/>
      <c r="P13" s="189"/>
      <c r="Q13" s="43"/>
      <c r="R13" s="44"/>
      <c r="S13" s="190">
        <f>SUM(K13:Q13)</f>
        <v>2139.6400000000003</v>
      </c>
      <c r="T13" s="54"/>
      <c r="U13" s="189"/>
      <c r="V13" s="180"/>
      <c r="W13" s="44"/>
      <c r="X13" s="181"/>
      <c r="Y13" s="45"/>
      <c r="Z13" s="98"/>
      <c r="AA13" s="191"/>
      <c r="AB13" s="184">
        <f>SUM(V13:Z13)</f>
        <v>0</v>
      </c>
      <c r="AC13" s="192"/>
      <c r="AD13" s="43"/>
      <c r="AE13" s="193"/>
      <c r="AF13" s="5"/>
    </row>
    <row r="14" spans="1:174" ht="13.5" thickBot="1" x14ac:dyDescent="0.25">
      <c r="A14" s="4"/>
      <c r="B14" s="59"/>
      <c r="C14" s="61">
        <f t="shared" si="0"/>
        <v>2</v>
      </c>
      <c r="D14" s="46"/>
      <c r="E14" s="146" t="s">
        <v>100</v>
      </c>
      <c r="F14" s="194"/>
      <c r="G14" s="47" t="s">
        <v>35</v>
      </c>
      <c r="H14" s="195"/>
      <c r="I14" s="47"/>
      <c r="J14" s="48"/>
      <c r="K14" s="49">
        <v>15486</v>
      </c>
      <c r="L14" s="48"/>
      <c r="M14" s="49">
        <v>6383.7599999999984</v>
      </c>
      <c r="N14" s="67"/>
      <c r="O14" s="49"/>
      <c r="P14" s="67"/>
      <c r="Q14" s="49"/>
      <c r="R14" s="50"/>
      <c r="S14" s="190">
        <f t="shared" ref="S14:S81" si="1">SUM(K14:Q14)</f>
        <v>21869.759999999998</v>
      </c>
      <c r="T14" s="54"/>
      <c r="U14" s="67"/>
      <c r="V14" s="182"/>
      <c r="W14" s="50"/>
      <c r="X14" s="183"/>
      <c r="Y14" s="51"/>
      <c r="Z14" s="99"/>
      <c r="AA14" s="196"/>
      <c r="AB14" s="184">
        <f t="shared" ref="AB14:AB81" si="2">SUM(V14:Z14)</f>
        <v>0</v>
      </c>
      <c r="AC14" s="192"/>
      <c r="AD14" s="49"/>
      <c r="AE14" s="197"/>
      <c r="AF14" s="5"/>
    </row>
    <row r="15" spans="1:174" ht="13.5" thickBot="1" x14ac:dyDescent="0.25">
      <c r="A15" s="4"/>
      <c r="B15" s="59"/>
      <c r="C15" s="61">
        <f t="shared" si="0"/>
        <v>3</v>
      </c>
      <c r="D15" s="46"/>
      <c r="E15" s="146" t="s">
        <v>100</v>
      </c>
      <c r="F15" s="194"/>
      <c r="G15" s="47" t="s">
        <v>36</v>
      </c>
      <c r="H15" s="195"/>
      <c r="I15" s="47"/>
      <c r="J15" s="48"/>
      <c r="K15" s="49">
        <v>15486</v>
      </c>
      <c r="L15" s="48"/>
      <c r="M15" s="49">
        <v>455</v>
      </c>
      <c r="N15" s="67"/>
      <c r="O15" s="49">
        <v>29000</v>
      </c>
      <c r="P15" s="67"/>
      <c r="Q15" s="49"/>
      <c r="R15" s="50"/>
      <c r="S15" s="190">
        <f t="shared" si="1"/>
        <v>44941</v>
      </c>
      <c r="T15" s="54"/>
      <c r="U15" s="67"/>
      <c r="V15" s="182"/>
      <c r="W15" s="50"/>
      <c r="X15" s="183">
        <v>3777.9499999999994</v>
      </c>
      <c r="Y15" s="51"/>
      <c r="Z15" s="99">
        <v>740.52</v>
      </c>
      <c r="AA15" s="196"/>
      <c r="AB15" s="184">
        <f t="shared" si="2"/>
        <v>4518.4699999999993</v>
      </c>
      <c r="AC15" s="192"/>
      <c r="AD15" s="49"/>
      <c r="AE15" s="197"/>
      <c r="AF15" s="5"/>
    </row>
    <row r="16" spans="1:174" ht="13.5" thickBot="1" x14ac:dyDescent="0.25">
      <c r="A16" s="4"/>
      <c r="B16" s="59"/>
      <c r="C16" s="61">
        <f t="shared" si="0"/>
        <v>4</v>
      </c>
      <c r="D16" s="46"/>
      <c r="E16" s="146" t="s">
        <v>100</v>
      </c>
      <c r="F16" s="194"/>
      <c r="G16" s="47" t="s">
        <v>37</v>
      </c>
      <c r="H16" s="195"/>
      <c r="I16" s="47" t="s">
        <v>119</v>
      </c>
      <c r="J16" s="48"/>
      <c r="K16" s="49">
        <v>12946.630000000001</v>
      </c>
      <c r="L16" s="48"/>
      <c r="M16" s="49"/>
      <c r="N16" s="67"/>
      <c r="O16" s="49"/>
      <c r="P16" s="67"/>
      <c r="Q16" s="49"/>
      <c r="R16" s="50"/>
      <c r="S16" s="190">
        <f t="shared" si="1"/>
        <v>12946.630000000001</v>
      </c>
      <c r="T16" s="54"/>
      <c r="U16" s="67"/>
      <c r="V16" s="182"/>
      <c r="W16" s="50"/>
      <c r="X16" s="183"/>
      <c r="Y16" s="51"/>
      <c r="Z16" s="99"/>
      <c r="AA16" s="196"/>
      <c r="AB16" s="184">
        <f t="shared" si="2"/>
        <v>0</v>
      </c>
      <c r="AC16" s="192"/>
      <c r="AD16" s="49"/>
      <c r="AE16" s="197"/>
      <c r="AF16" s="5"/>
    </row>
    <row r="17" spans="1:32" ht="13.5" thickBot="1" x14ac:dyDescent="0.25">
      <c r="A17" s="4"/>
      <c r="B17" s="59"/>
      <c r="C17" s="61">
        <f t="shared" si="0"/>
        <v>5</v>
      </c>
      <c r="D17" s="46"/>
      <c r="E17" s="146" t="s">
        <v>101</v>
      </c>
      <c r="F17" s="194"/>
      <c r="G17" s="146" t="s">
        <v>38</v>
      </c>
      <c r="H17" s="195"/>
      <c r="I17" s="146"/>
      <c r="J17" s="48"/>
      <c r="K17" s="49">
        <v>15486</v>
      </c>
      <c r="L17" s="48"/>
      <c r="M17" s="49"/>
      <c r="N17" s="67"/>
      <c r="O17" s="49"/>
      <c r="P17" s="67"/>
      <c r="Q17" s="49"/>
      <c r="R17" s="50"/>
      <c r="S17" s="190">
        <f t="shared" si="1"/>
        <v>15486</v>
      </c>
      <c r="T17" s="54"/>
      <c r="U17" s="67"/>
      <c r="V17" s="182"/>
      <c r="W17" s="50"/>
      <c r="X17" s="183"/>
      <c r="Y17" s="51"/>
      <c r="Z17" s="99"/>
      <c r="AA17" s="196"/>
      <c r="AB17" s="184">
        <f t="shared" si="2"/>
        <v>0</v>
      </c>
      <c r="AC17" s="192"/>
      <c r="AD17" s="49"/>
      <c r="AE17" s="197"/>
      <c r="AF17" s="5"/>
    </row>
    <row r="18" spans="1:32" ht="13.5" thickBot="1" x14ac:dyDescent="0.25">
      <c r="A18" s="4"/>
      <c r="B18" s="59"/>
      <c r="C18" s="61">
        <f t="shared" si="0"/>
        <v>6</v>
      </c>
      <c r="D18" s="46"/>
      <c r="E18" s="146" t="s">
        <v>99</v>
      </c>
      <c r="F18" s="194"/>
      <c r="G18" s="47" t="s">
        <v>39</v>
      </c>
      <c r="H18" s="195"/>
      <c r="I18" s="145" t="s">
        <v>124</v>
      </c>
      <c r="J18" s="48"/>
      <c r="K18" s="49">
        <v>1581.9</v>
      </c>
      <c r="L18" s="48"/>
      <c r="M18" s="49"/>
      <c r="N18" s="67"/>
      <c r="O18" s="49"/>
      <c r="P18" s="67"/>
      <c r="Q18" s="49"/>
      <c r="R18" s="50"/>
      <c r="S18" s="190">
        <f t="shared" si="1"/>
        <v>1581.9</v>
      </c>
      <c r="T18" s="54"/>
      <c r="U18" s="67"/>
      <c r="V18" s="182"/>
      <c r="W18" s="50"/>
      <c r="X18" s="183"/>
      <c r="Y18" s="51"/>
      <c r="Z18" s="99"/>
      <c r="AA18" s="196"/>
      <c r="AB18" s="184">
        <f t="shared" si="2"/>
        <v>0</v>
      </c>
      <c r="AC18" s="192"/>
      <c r="AD18" s="49"/>
      <c r="AE18" s="197"/>
      <c r="AF18" s="5"/>
    </row>
    <row r="19" spans="1:32" ht="13.5" thickBot="1" x14ac:dyDescent="0.25">
      <c r="A19" s="4"/>
      <c r="B19" s="59"/>
      <c r="C19" s="61">
        <f t="shared" si="0"/>
        <v>7</v>
      </c>
      <c r="D19" s="46"/>
      <c r="E19" s="146" t="s">
        <v>102</v>
      </c>
      <c r="F19" s="194"/>
      <c r="G19" s="47" t="s">
        <v>40</v>
      </c>
      <c r="H19" s="195"/>
      <c r="I19" s="47"/>
      <c r="J19" s="48"/>
      <c r="K19" s="49">
        <v>15486</v>
      </c>
      <c r="L19" s="48"/>
      <c r="M19" s="49">
        <v>2370.9700000000003</v>
      </c>
      <c r="N19" s="67"/>
      <c r="O19" s="49"/>
      <c r="P19" s="67"/>
      <c r="Q19" s="49"/>
      <c r="R19" s="50"/>
      <c r="S19" s="190">
        <f t="shared" si="1"/>
        <v>17856.97</v>
      </c>
      <c r="T19" s="54"/>
      <c r="U19" s="67"/>
      <c r="V19" s="182"/>
      <c r="W19" s="50"/>
      <c r="X19" s="183"/>
      <c r="Y19" s="51"/>
      <c r="Z19" s="99"/>
      <c r="AA19" s="196"/>
      <c r="AB19" s="184">
        <f t="shared" si="2"/>
        <v>0</v>
      </c>
      <c r="AC19" s="192"/>
      <c r="AD19" s="49"/>
      <c r="AE19" s="197"/>
      <c r="AF19" s="5"/>
    </row>
    <row r="20" spans="1:32" ht="13.5" thickBot="1" x14ac:dyDescent="0.25">
      <c r="A20" s="4"/>
      <c r="B20" s="59"/>
      <c r="C20" s="61">
        <f t="shared" si="0"/>
        <v>8</v>
      </c>
      <c r="D20" s="46"/>
      <c r="E20" s="146" t="s">
        <v>100</v>
      </c>
      <c r="F20" s="194"/>
      <c r="G20" s="47" t="s">
        <v>41</v>
      </c>
      <c r="H20" s="195"/>
      <c r="I20" s="47"/>
      <c r="J20" s="48"/>
      <c r="K20" s="49">
        <v>15486</v>
      </c>
      <c r="L20" s="48"/>
      <c r="M20" s="49"/>
      <c r="N20" s="67"/>
      <c r="O20" s="49"/>
      <c r="P20" s="67"/>
      <c r="Q20" s="49"/>
      <c r="R20" s="50"/>
      <c r="S20" s="190">
        <f t="shared" si="1"/>
        <v>15486</v>
      </c>
      <c r="T20" s="54"/>
      <c r="U20" s="67"/>
      <c r="V20" s="182"/>
      <c r="W20" s="50"/>
      <c r="X20" s="183"/>
      <c r="Y20" s="51"/>
      <c r="Z20" s="99"/>
      <c r="AA20" s="196"/>
      <c r="AB20" s="184">
        <f t="shared" si="2"/>
        <v>0</v>
      </c>
      <c r="AC20" s="192"/>
      <c r="AD20" s="49"/>
      <c r="AE20" s="197"/>
      <c r="AF20" s="5"/>
    </row>
    <row r="21" spans="1:32" ht="13.5" thickBot="1" x14ac:dyDescent="0.25">
      <c r="A21" s="4"/>
      <c r="B21" s="59"/>
      <c r="C21" s="61">
        <f t="shared" si="0"/>
        <v>9</v>
      </c>
      <c r="D21" s="46"/>
      <c r="E21" s="146" t="s">
        <v>103</v>
      </c>
      <c r="F21" s="194"/>
      <c r="G21" s="47" t="s">
        <v>42</v>
      </c>
      <c r="H21" s="195"/>
      <c r="I21" s="47"/>
      <c r="J21" s="48"/>
      <c r="K21" s="49">
        <v>15486</v>
      </c>
      <c r="L21" s="48"/>
      <c r="M21" s="49">
        <v>910</v>
      </c>
      <c r="N21" s="67"/>
      <c r="O21" s="49"/>
      <c r="P21" s="67"/>
      <c r="Q21" s="49"/>
      <c r="R21" s="50"/>
      <c r="S21" s="190">
        <f t="shared" si="1"/>
        <v>16396</v>
      </c>
      <c r="T21" s="54"/>
      <c r="U21" s="67"/>
      <c r="V21" s="182">
        <v>204.1</v>
      </c>
      <c r="W21" s="50"/>
      <c r="X21" s="183"/>
      <c r="Y21" s="51"/>
      <c r="Z21" s="99"/>
      <c r="AA21" s="196"/>
      <c r="AB21" s="184">
        <f t="shared" si="2"/>
        <v>204.1</v>
      </c>
      <c r="AC21" s="192"/>
      <c r="AD21" s="49"/>
      <c r="AE21" s="197"/>
      <c r="AF21" s="5"/>
    </row>
    <row r="22" spans="1:32" ht="13.5" thickBot="1" x14ac:dyDescent="0.25">
      <c r="A22" s="4"/>
      <c r="B22" s="59"/>
      <c r="C22" s="61">
        <f t="shared" si="0"/>
        <v>10</v>
      </c>
      <c r="D22" s="46"/>
      <c r="E22" s="146" t="s">
        <v>104</v>
      </c>
      <c r="F22" s="194"/>
      <c r="G22" s="47" t="s">
        <v>43</v>
      </c>
      <c r="H22" s="195"/>
      <c r="I22" s="47"/>
      <c r="J22" s="48"/>
      <c r="K22" s="49">
        <v>15486</v>
      </c>
      <c r="L22" s="48"/>
      <c r="M22" s="49">
        <v>910</v>
      </c>
      <c r="N22" s="67"/>
      <c r="O22" s="49"/>
      <c r="P22" s="67"/>
      <c r="Q22" s="49"/>
      <c r="R22" s="50"/>
      <c r="S22" s="190">
        <f t="shared" si="1"/>
        <v>16396</v>
      </c>
      <c r="T22" s="54"/>
      <c r="U22" s="67"/>
      <c r="V22" s="182">
        <v>233.99999999999997</v>
      </c>
      <c r="W22" s="50"/>
      <c r="X22" s="183"/>
      <c r="Y22" s="51"/>
      <c r="Z22" s="99"/>
      <c r="AA22" s="196"/>
      <c r="AB22" s="184">
        <f t="shared" si="2"/>
        <v>233.99999999999997</v>
      </c>
      <c r="AC22" s="192"/>
      <c r="AD22" s="49"/>
      <c r="AE22" s="197"/>
      <c r="AF22" s="5"/>
    </row>
    <row r="23" spans="1:32" ht="13.5" thickBot="1" x14ac:dyDescent="0.25">
      <c r="A23" s="4"/>
      <c r="B23" s="59"/>
      <c r="C23" s="61">
        <f t="shared" si="0"/>
        <v>11</v>
      </c>
      <c r="D23" s="46"/>
      <c r="E23" s="146" t="s">
        <v>105</v>
      </c>
      <c r="F23" s="194"/>
      <c r="G23" s="47" t="s">
        <v>44</v>
      </c>
      <c r="H23" s="195"/>
      <c r="I23" s="47"/>
      <c r="J23" s="48"/>
      <c r="K23" s="49">
        <v>15486</v>
      </c>
      <c r="L23" s="48"/>
      <c r="M23" s="49">
        <v>4550</v>
      </c>
      <c r="N23" s="67"/>
      <c r="O23" s="49"/>
      <c r="P23" s="67"/>
      <c r="Q23" s="49"/>
      <c r="R23" s="50"/>
      <c r="S23" s="190">
        <f t="shared" si="1"/>
        <v>20036</v>
      </c>
      <c r="T23" s="54"/>
      <c r="U23" s="67"/>
      <c r="V23" s="182"/>
      <c r="W23" s="50"/>
      <c r="X23" s="183"/>
      <c r="Y23" s="51"/>
      <c r="Z23" s="99"/>
      <c r="AA23" s="196"/>
      <c r="AB23" s="184">
        <f t="shared" si="2"/>
        <v>0</v>
      </c>
      <c r="AC23" s="192"/>
      <c r="AD23" s="49"/>
      <c r="AE23" s="197"/>
      <c r="AF23" s="5"/>
    </row>
    <row r="24" spans="1:32" ht="13.5" thickBot="1" x14ac:dyDescent="0.25">
      <c r="A24" s="4"/>
      <c r="B24" s="59"/>
      <c r="C24" s="61">
        <f t="shared" si="0"/>
        <v>12</v>
      </c>
      <c r="D24" s="46"/>
      <c r="E24" s="146" t="s">
        <v>105</v>
      </c>
      <c r="F24" s="194"/>
      <c r="G24" s="47" t="s">
        <v>44</v>
      </c>
      <c r="H24" s="195"/>
      <c r="I24" s="47"/>
      <c r="J24" s="48"/>
      <c r="K24" s="49">
        <v>15486</v>
      </c>
      <c r="L24" s="48"/>
      <c r="M24" s="49"/>
      <c r="N24" s="67"/>
      <c r="O24" s="49"/>
      <c r="P24" s="67"/>
      <c r="Q24" s="49"/>
      <c r="R24" s="50"/>
      <c r="S24" s="190">
        <f t="shared" si="1"/>
        <v>15486</v>
      </c>
      <c r="T24" s="54"/>
      <c r="U24" s="67"/>
      <c r="V24" s="182"/>
      <c r="W24" s="50"/>
      <c r="X24" s="183"/>
      <c r="Y24" s="51"/>
      <c r="Z24" s="99"/>
      <c r="AA24" s="196"/>
      <c r="AB24" s="184">
        <f t="shared" si="2"/>
        <v>0</v>
      </c>
      <c r="AC24" s="192"/>
      <c r="AD24" s="49"/>
      <c r="AE24" s="197"/>
      <c r="AF24" s="5"/>
    </row>
    <row r="25" spans="1:32" ht="13.5" thickBot="1" x14ac:dyDescent="0.25">
      <c r="A25" s="4"/>
      <c r="B25" s="59"/>
      <c r="C25" s="61">
        <f t="shared" si="0"/>
        <v>13</v>
      </c>
      <c r="D25" s="46"/>
      <c r="E25" s="146" t="s">
        <v>102</v>
      </c>
      <c r="F25" s="194"/>
      <c r="G25" s="47" t="s">
        <v>45</v>
      </c>
      <c r="H25" s="195"/>
      <c r="I25" s="47"/>
      <c r="J25" s="48"/>
      <c r="K25" s="49">
        <v>15486</v>
      </c>
      <c r="L25" s="48"/>
      <c r="M25" s="49">
        <v>3789.3599999999988</v>
      </c>
      <c r="N25" s="67"/>
      <c r="O25" s="49"/>
      <c r="P25" s="67"/>
      <c r="Q25" s="49"/>
      <c r="R25" s="50"/>
      <c r="S25" s="190">
        <f t="shared" si="1"/>
        <v>19275.36</v>
      </c>
      <c r="T25" s="54"/>
      <c r="U25" s="67"/>
      <c r="V25" s="182"/>
      <c r="W25" s="50"/>
      <c r="X25" s="183"/>
      <c r="Y25" s="51"/>
      <c r="Z25" s="99"/>
      <c r="AA25" s="196"/>
      <c r="AB25" s="184">
        <f t="shared" si="2"/>
        <v>0</v>
      </c>
      <c r="AC25" s="192"/>
      <c r="AD25" s="49"/>
      <c r="AE25" s="197"/>
      <c r="AF25" s="5"/>
    </row>
    <row r="26" spans="1:32" ht="13.5" thickBot="1" x14ac:dyDescent="0.25">
      <c r="A26" s="4"/>
      <c r="B26" s="59"/>
      <c r="C26" s="61">
        <f t="shared" si="0"/>
        <v>14</v>
      </c>
      <c r="D26" s="46"/>
      <c r="E26" s="146" t="s">
        <v>102</v>
      </c>
      <c r="F26" s="194"/>
      <c r="G26" s="47" t="s">
        <v>46</v>
      </c>
      <c r="H26" s="195"/>
      <c r="I26" s="145" t="s">
        <v>127</v>
      </c>
      <c r="J26" s="48"/>
      <c r="K26" s="49">
        <v>10324</v>
      </c>
      <c r="L26" s="48"/>
      <c r="M26" s="49"/>
      <c r="N26" s="67"/>
      <c r="O26" s="49"/>
      <c r="P26" s="67"/>
      <c r="Q26" s="49"/>
      <c r="R26" s="50"/>
      <c r="S26" s="190">
        <f t="shared" si="1"/>
        <v>10324</v>
      </c>
      <c r="T26" s="54"/>
      <c r="U26" s="67"/>
      <c r="V26" s="182"/>
      <c r="W26" s="50"/>
      <c r="X26" s="183"/>
      <c r="Y26" s="51"/>
      <c r="Z26" s="99"/>
      <c r="AA26" s="196"/>
      <c r="AB26" s="184">
        <f t="shared" si="2"/>
        <v>0</v>
      </c>
      <c r="AC26" s="192"/>
      <c r="AD26" s="49"/>
      <c r="AE26" s="197"/>
      <c r="AF26" s="5"/>
    </row>
    <row r="27" spans="1:32" ht="13.5" thickBot="1" x14ac:dyDescent="0.25">
      <c r="A27" s="4"/>
      <c r="B27" s="59"/>
      <c r="C27" s="61">
        <f t="shared" si="0"/>
        <v>15</v>
      </c>
      <c r="D27" s="46"/>
      <c r="E27" s="146" t="s">
        <v>102</v>
      </c>
      <c r="F27" s="194"/>
      <c r="G27" s="47" t="s">
        <v>47</v>
      </c>
      <c r="H27" s="195"/>
      <c r="I27" s="47"/>
      <c r="J27" s="48"/>
      <c r="K27" s="49">
        <v>15486</v>
      </c>
      <c r="L27" s="48"/>
      <c r="M27" s="49">
        <v>2275</v>
      </c>
      <c r="N27" s="67"/>
      <c r="O27" s="49"/>
      <c r="P27" s="67"/>
      <c r="Q27" s="49"/>
      <c r="R27" s="50"/>
      <c r="S27" s="190">
        <f t="shared" si="1"/>
        <v>17761</v>
      </c>
      <c r="T27" s="54"/>
      <c r="U27" s="67"/>
      <c r="V27" s="182"/>
      <c r="W27" s="50"/>
      <c r="X27" s="183"/>
      <c r="Y27" s="51"/>
      <c r="Z27" s="99"/>
      <c r="AA27" s="196"/>
      <c r="AB27" s="184">
        <f t="shared" si="2"/>
        <v>0</v>
      </c>
      <c r="AC27" s="192"/>
      <c r="AD27" s="49"/>
      <c r="AE27" s="197"/>
      <c r="AF27" s="5"/>
    </row>
    <row r="28" spans="1:32" ht="13.5" thickBot="1" x14ac:dyDescent="0.25">
      <c r="A28" s="4"/>
      <c r="B28" s="59"/>
      <c r="C28" s="61">
        <f t="shared" si="0"/>
        <v>16</v>
      </c>
      <c r="D28" s="46"/>
      <c r="E28" s="146" t="s">
        <v>105</v>
      </c>
      <c r="F28" s="194"/>
      <c r="G28" s="47" t="s">
        <v>48</v>
      </c>
      <c r="H28" s="195"/>
      <c r="I28" s="47"/>
      <c r="J28" s="48"/>
      <c r="K28" s="49">
        <v>15486</v>
      </c>
      <c r="L28" s="48"/>
      <c r="M28" s="49">
        <v>910</v>
      </c>
      <c r="N28" s="67"/>
      <c r="O28" s="49"/>
      <c r="P28" s="67"/>
      <c r="Q28" s="49"/>
      <c r="R28" s="50"/>
      <c r="S28" s="190">
        <f>SUM(K28:Q28)</f>
        <v>16396</v>
      </c>
      <c r="T28" s="54"/>
      <c r="U28" s="67"/>
      <c r="V28" s="182"/>
      <c r="W28" s="50"/>
      <c r="X28" s="183"/>
      <c r="Y28" s="51"/>
      <c r="Z28" s="99"/>
      <c r="AA28" s="196"/>
      <c r="AB28" s="184">
        <f>SUM(V28:Z28)</f>
        <v>0</v>
      </c>
      <c r="AC28" s="192"/>
      <c r="AD28" s="49"/>
      <c r="AE28" s="197"/>
      <c r="AF28" s="5"/>
    </row>
    <row r="29" spans="1:32" ht="13.5" thickBot="1" x14ac:dyDescent="0.25">
      <c r="A29" s="4"/>
      <c r="B29" s="59"/>
      <c r="C29" s="61">
        <f t="shared" si="0"/>
        <v>17</v>
      </c>
      <c r="D29" s="46"/>
      <c r="E29" s="145" t="s">
        <v>129</v>
      </c>
      <c r="F29" s="194"/>
      <c r="G29" s="47" t="s">
        <v>48</v>
      </c>
      <c r="H29" s="195"/>
      <c r="I29" s="47" t="s">
        <v>120</v>
      </c>
      <c r="J29" s="48"/>
      <c r="K29" s="49">
        <v>5248.03</v>
      </c>
      <c r="L29" s="48"/>
      <c r="M29" s="49"/>
      <c r="N29" s="67"/>
      <c r="O29" s="49"/>
      <c r="P29" s="67"/>
      <c r="Q29" s="49"/>
      <c r="R29" s="50"/>
      <c r="S29" s="190">
        <f t="shared" si="1"/>
        <v>5248.03</v>
      </c>
      <c r="T29" s="54"/>
      <c r="U29" s="67"/>
      <c r="V29" s="182"/>
      <c r="W29" s="50"/>
      <c r="X29" s="183"/>
      <c r="Y29" s="51"/>
      <c r="Z29" s="99"/>
      <c r="AA29" s="196"/>
      <c r="AB29" s="184">
        <f t="shared" si="2"/>
        <v>0</v>
      </c>
      <c r="AC29" s="192"/>
      <c r="AD29" s="49"/>
      <c r="AE29" s="197"/>
      <c r="AF29" s="5"/>
    </row>
    <row r="30" spans="1:32" ht="13.5" thickBot="1" x14ac:dyDescent="0.25">
      <c r="A30" s="4"/>
      <c r="B30" s="59"/>
      <c r="C30" s="61">
        <f t="shared" si="0"/>
        <v>18</v>
      </c>
      <c r="D30" s="46"/>
      <c r="E30" s="146" t="s">
        <v>107</v>
      </c>
      <c r="F30" s="194"/>
      <c r="G30" s="47" t="s">
        <v>49</v>
      </c>
      <c r="H30" s="195"/>
      <c r="I30" s="47" t="s">
        <v>121</v>
      </c>
      <c r="J30" s="48"/>
      <c r="K30" s="49">
        <v>3663.35</v>
      </c>
      <c r="L30" s="48"/>
      <c r="M30" s="49"/>
      <c r="N30" s="67"/>
      <c r="O30" s="49"/>
      <c r="P30" s="67"/>
      <c r="Q30" s="49"/>
      <c r="R30" s="50"/>
      <c r="S30" s="190">
        <f t="shared" si="1"/>
        <v>3663.35</v>
      </c>
      <c r="T30" s="54"/>
      <c r="U30" s="67"/>
      <c r="V30" s="182"/>
      <c r="W30" s="50"/>
      <c r="X30" s="183"/>
      <c r="Y30" s="51"/>
      <c r="Z30" s="99"/>
      <c r="AA30" s="196"/>
      <c r="AB30" s="184">
        <f t="shared" si="2"/>
        <v>0</v>
      </c>
      <c r="AC30" s="192"/>
      <c r="AD30" s="49"/>
      <c r="AE30" s="197"/>
      <c r="AF30" s="5"/>
    </row>
    <row r="31" spans="1:32" ht="13.5" thickBot="1" x14ac:dyDescent="0.25">
      <c r="A31" s="4"/>
      <c r="B31" s="59"/>
      <c r="C31" s="61">
        <f t="shared" si="0"/>
        <v>19</v>
      </c>
      <c r="D31" s="46"/>
      <c r="E31" s="146" t="s">
        <v>108</v>
      </c>
      <c r="F31" s="194"/>
      <c r="G31" s="47" t="s">
        <v>50</v>
      </c>
      <c r="H31" s="195"/>
      <c r="I31" s="47"/>
      <c r="J31" s="48"/>
      <c r="K31" s="49">
        <v>15486</v>
      </c>
      <c r="L31" s="48"/>
      <c r="M31" s="49">
        <v>5565.23</v>
      </c>
      <c r="N31" s="67"/>
      <c r="O31" s="49"/>
      <c r="P31" s="67"/>
      <c r="Q31" s="49"/>
      <c r="R31" s="50"/>
      <c r="S31" s="190">
        <f t="shared" si="1"/>
        <v>21051.23</v>
      </c>
      <c r="T31" s="54"/>
      <c r="U31" s="67"/>
      <c r="V31" s="182">
        <v>54.82</v>
      </c>
      <c r="W31" s="50"/>
      <c r="X31" s="183"/>
      <c r="Y31" s="51"/>
      <c r="Z31" s="99"/>
      <c r="AA31" s="196"/>
      <c r="AB31" s="184">
        <f t="shared" si="2"/>
        <v>54.82</v>
      </c>
      <c r="AC31" s="192"/>
      <c r="AD31" s="49"/>
      <c r="AE31" s="197"/>
      <c r="AF31" s="5"/>
    </row>
    <row r="32" spans="1:32" ht="13.5" thickBot="1" x14ac:dyDescent="0.25">
      <c r="A32" s="4"/>
      <c r="B32" s="59"/>
      <c r="C32" s="61">
        <f t="shared" si="0"/>
        <v>20</v>
      </c>
      <c r="D32" s="46"/>
      <c r="E32" s="146" t="s">
        <v>102</v>
      </c>
      <c r="F32" s="194"/>
      <c r="G32" s="47" t="s">
        <v>51</v>
      </c>
      <c r="H32" s="195"/>
      <c r="I32" s="47" t="s">
        <v>122</v>
      </c>
      <c r="J32" s="48"/>
      <c r="K32" s="49">
        <v>12646.9</v>
      </c>
      <c r="L32" s="48"/>
      <c r="M32" s="49"/>
      <c r="N32" s="67"/>
      <c r="O32" s="49"/>
      <c r="P32" s="67"/>
      <c r="Q32" s="49"/>
      <c r="R32" s="50"/>
      <c r="S32" s="190">
        <f t="shared" si="1"/>
        <v>12646.9</v>
      </c>
      <c r="T32" s="54"/>
      <c r="U32" s="67"/>
      <c r="V32" s="182"/>
      <c r="W32" s="50"/>
      <c r="X32" s="183"/>
      <c r="Y32" s="51"/>
      <c r="Z32" s="99"/>
      <c r="AA32" s="196"/>
      <c r="AB32" s="184">
        <f t="shared" si="2"/>
        <v>0</v>
      </c>
      <c r="AC32" s="192"/>
      <c r="AD32" s="49"/>
      <c r="AE32" s="197"/>
      <c r="AF32" s="5"/>
    </row>
    <row r="33" spans="1:32" ht="13.5" thickBot="1" x14ac:dyDescent="0.25">
      <c r="A33" s="4"/>
      <c r="B33" s="59"/>
      <c r="C33" s="61">
        <f t="shared" si="0"/>
        <v>21</v>
      </c>
      <c r="D33" s="46"/>
      <c r="E33" s="146" t="s">
        <v>107</v>
      </c>
      <c r="F33" s="194"/>
      <c r="G33" s="47" t="s">
        <v>52</v>
      </c>
      <c r="H33" s="195"/>
      <c r="I33" s="47" t="s">
        <v>123</v>
      </c>
      <c r="J33" s="48"/>
      <c r="K33" s="49">
        <v>12988.26</v>
      </c>
      <c r="L33" s="48"/>
      <c r="M33" s="49"/>
      <c r="N33" s="67"/>
      <c r="O33" s="49"/>
      <c r="P33" s="67"/>
      <c r="Q33" s="49"/>
      <c r="R33" s="50"/>
      <c r="S33" s="190">
        <f t="shared" si="1"/>
        <v>12988.26</v>
      </c>
      <c r="T33" s="54"/>
      <c r="U33" s="67"/>
      <c r="V33" s="182"/>
      <c r="W33" s="50"/>
      <c r="X33" s="183"/>
      <c r="Y33" s="51"/>
      <c r="Z33" s="99"/>
      <c r="AA33" s="196"/>
      <c r="AB33" s="184">
        <f t="shared" si="2"/>
        <v>0</v>
      </c>
      <c r="AC33" s="192"/>
      <c r="AD33" s="49"/>
      <c r="AE33" s="197"/>
      <c r="AF33" s="5"/>
    </row>
    <row r="34" spans="1:32" ht="13.5" thickBot="1" x14ac:dyDescent="0.25">
      <c r="A34" s="4"/>
      <c r="B34" s="59"/>
      <c r="C34" s="61">
        <f t="shared" si="0"/>
        <v>22</v>
      </c>
      <c r="D34" s="46"/>
      <c r="E34" s="146" t="s">
        <v>104</v>
      </c>
      <c r="F34" s="194"/>
      <c r="G34" s="47" t="s">
        <v>53</v>
      </c>
      <c r="H34" s="195"/>
      <c r="I34" s="47"/>
      <c r="J34" s="48"/>
      <c r="K34" s="49">
        <v>15486</v>
      </c>
      <c r="L34" s="48"/>
      <c r="M34" s="49">
        <v>3951.48</v>
      </c>
      <c r="N34" s="67"/>
      <c r="O34" s="49"/>
      <c r="P34" s="67"/>
      <c r="Q34" s="49"/>
      <c r="R34" s="50"/>
      <c r="S34" s="190">
        <f t="shared" si="1"/>
        <v>19437.48</v>
      </c>
      <c r="T34" s="54"/>
      <c r="U34" s="67"/>
      <c r="V34" s="182"/>
      <c r="W34" s="50"/>
      <c r="X34" s="183"/>
      <c r="Y34" s="51"/>
      <c r="Z34" s="99"/>
      <c r="AA34" s="196"/>
      <c r="AB34" s="184">
        <f t="shared" si="2"/>
        <v>0</v>
      </c>
      <c r="AC34" s="192"/>
      <c r="AD34" s="49"/>
      <c r="AE34" s="197"/>
      <c r="AF34" s="5"/>
    </row>
    <row r="35" spans="1:32" ht="13.5" thickBot="1" x14ac:dyDescent="0.25">
      <c r="A35" s="4"/>
      <c r="B35" s="59"/>
      <c r="C35" s="61">
        <f t="shared" si="0"/>
        <v>23</v>
      </c>
      <c r="D35" s="46"/>
      <c r="E35" s="146" t="s">
        <v>103</v>
      </c>
      <c r="F35" s="194"/>
      <c r="G35" s="47" t="s">
        <v>54</v>
      </c>
      <c r="H35" s="195"/>
      <c r="I35" s="47"/>
      <c r="J35" s="48"/>
      <c r="K35" s="49">
        <v>15486</v>
      </c>
      <c r="L35" s="48"/>
      <c r="M35" s="49"/>
      <c r="N35" s="67"/>
      <c r="O35" s="49"/>
      <c r="P35" s="67"/>
      <c r="Q35" s="49"/>
      <c r="R35" s="50"/>
      <c r="S35" s="190">
        <f t="shared" si="1"/>
        <v>15486</v>
      </c>
      <c r="T35" s="54"/>
      <c r="U35" s="67"/>
      <c r="V35" s="182"/>
      <c r="W35" s="50"/>
      <c r="X35" s="183"/>
      <c r="Y35" s="51"/>
      <c r="Z35" s="99"/>
      <c r="AA35" s="196"/>
      <c r="AB35" s="184">
        <f t="shared" si="2"/>
        <v>0</v>
      </c>
      <c r="AC35" s="192"/>
      <c r="AD35" s="49"/>
      <c r="AE35" s="197"/>
      <c r="AF35" s="5"/>
    </row>
    <row r="36" spans="1:32" ht="13.5" thickBot="1" x14ac:dyDescent="0.25">
      <c r="A36" s="4"/>
      <c r="B36" s="59"/>
      <c r="C36" s="61">
        <f t="shared" si="0"/>
        <v>24</v>
      </c>
      <c r="D36" s="46"/>
      <c r="E36" s="146" t="s">
        <v>105</v>
      </c>
      <c r="F36" s="194"/>
      <c r="G36" s="47" t="s">
        <v>55</v>
      </c>
      <c r="H36" s="195"/>
      <c r="I36" s="47"/>
      <c r="J36" s="48"/>
      <c r="K36" s="49">
        <v>15486</v>
      </c>
      <c r="L36" s="48"/>
      <c r="M36" s="49">
        <v>3150</v>
      </c>
      <c r="N36" s="67"/>
      <c r="O36" s="49"/>
      <c r="P36" s="67"/>
      <c r="Q36" s="49"/>
      <c r="R36" s="50"/>
      <c r="S36" s="190">
        <f t="shared" si="1"/>
        <v>18636</v>
      </c>
      <c r="T36" s="54"/>
      <c r="U36" s="67"/>
      <c r="V36" s="182"/>
      <c r="W36" s="50"/>
      <c r="X36" s="183"/>
      <c r="Y36" s="51"/>
      <c r="Z36" s="99"/>
      <c r="AA36" s="196"/>
      <c r="AB36" s="184">
        <f t="shared" si="2"/>
        <v>0</v>
      </c>
      <c r="AC36" s="192"/>
      <c r="AD36" s="49"/>
      <c r="AE36" s="197"/>
      <c r="AF36" s="5"/>
    </row>
    <row r="37" spans="1:32" ht="13.5" thickBot="1" x14ac:dyDescent="0.25">
      <c r="A37" s="4"/>
      <c r="B37" s="59"/>
      <c r="C37" s="61">
        <f t="shared" si="0"/>
        <v>25</v>
      </c>
      <c r="D37" s="46"/>
      <c r="E37" s="146" t="s">
        <v>107</v>
      </c>
      <c r="F37" s="194"/>
      <c r="G37" s="47" t="s">
        <v>56</v>
      </c>
      <c r="H37" s="195"/>
      <c r="I37" s="47"/>
      <c r="J37" s="48"/>
      <c r="K37" s="49">
        <v>15486</v>
      </c>
      <c r="L37" s="48"/>
      <c r="M37" s="49">
        <v>337.58</v>
      </c>
      <c r="N37" s="67"/>
      <c r="O37" s="49"/>
      <c r="P37" s="67"/>
      <c r="Q37" s="49"/>
      <c r="R37" s="50"/>
      <c r="S37" s="190">
        <f t="shared" si="1"/>
        <v>15823.58</v>
      </c>
      <c r="T37" s="54"/>
      <c r="U37" s="67"/>
      <c r="V37" s="182"/>
      <c r="W37" s="50"/>
      <c r="X37" s="183"/>
      <c r="Y37" s="51"/>
      <c r="Z37" s="99"/>
      <c r="AA37" s="196"/>
      <c r="AB37" s="184">
        <f t="shared" si="2"/>
        <v>0</v>
      </c>
      <c r="AC37" s="192"/>
      <c r="AD37" s="49"/>
      <c r="AE37" s="197"/>
      <c r="AF37" s="5"/>
    </row>
    <row r="38" spans="1:32" ht="13.5" thickBot="1" x14ac:dyDescent="0.25">
      <c r="A38" s="4"/>
      <c r="B38" s="59"/>
      <c r="C38" s="61">
        <f t="shared" si="0"/>
        <v>26</v>
      </c>
      <c r="D38" s="46"/>
      <c r="E38" s="146" t="s">
        <v>109</v>
      </c>
      <c r="F38" s="194"/>
      <c r="G38" s="47" t="s">
        <v>57</v>
      </c>
      <c r="H38" s="195"/>
      <c r="I38" s="47"/>
      <c r="J38" s="48"/>
      <c r="K38" s="49">
        <v>15486</v>
      </c>
      <c r="L38" s="48"/>
      <c r="M38" s="49">
        <v>910</v>
      </c>
      <c r="N38" s="67"/>
      <c r="O38" s="49"/>
      <c r="P38" s="67"/>
      <c r="Q38" s="49"/>
      <c r="R38" s="50"/>
      <c r="S38" s="190">
        <f t="shared" si="1"/>
        <v>16396</v>
      </c>
      <c r="T38" s="54"/>
      <c r="U38" s="67"/>
      <c r="V38" s="182"/>
      <c r="W38" s="50"/>
      <c r="X38" s="183"/>
      <c r="Y38" s="51"/>
      <c r="Z38" s="99"/>
      <c r="AA38" s="196"/>
      <c r="AB38" s="184">
        <f t="shared" si="2"/>
        <v>0</v>
      </c>
      <c r="AC38" s="192"/>
      <c r="AD38" s="49"/>
      <c r="AE38" s="197"/>
      <c r="AF38" s="5"/>
    </row>
    <row r="39" spans="1:32" ht="13.5" thickBot="1" x14ac:dyDescent="0.25">
      <c r="A39" s="4"/>
      <c r="B39" s="59"/>
      <c r="C39" s="61">
        <f t="shared" si="0"/>
        <v>27</v>
      </c>
      <c r="D39" s="46"/>
      <c r="E39" s="146" t="s">
        <v>110</v>
      </c>
      <c r="F39" s="194"/>
      <c r="G39" s="47" t="s">
        <v>58</v>
      </c>
      <c r="H39" s="195"/>
      <c r="I39" s="47"/>
      <c r="J39" s="48"/>
      <c r="K39" s="49">
        <v>15486</v>
      </c>
      <c r="L39" s="48"/>
      <c r="M39" s="49"/>
      <c r="N39" s="67"/>
      <c r="O39" s="49"/>
      <c r="P39" s="67"/>
      <c r="Q39" s="49">
        <v>1041.6600000000001</v>
      </c>
      <c r="R39" s="50"/>
      <c r="S39" s="190">
        <f t="shared" si="1"/>
        <v>16527.66</v>
      </c>
      <c r="T39" s="54"/>
      <c r="U39" s="67"/>
      <c r="V39" s="182">
        <v>81.900000000000006</v>
      </c>
      <c r="W39" s="50"/>
      <c r="X39" s="183"/>
      <c r="Y39" s="51"/>
      <c r="Z39" s="99"/>
      <c r="AA39" s="196"/>
      <c r="AB39" s="184">
        <f t="shared" si="2"/>
        <v>81.900000000000006</v>
      </c>
      <c r="AC39" s="192"/>
      <c r="AD39" s="49"/>
      <c r="AE39" s="197"/>
      <c r="AF39" s="5"/>
    </row>
    <row r="40" spans="1:32" ht="13.5" thickBot="1" x14ac:dyDescent="0.25">
      <c r="A40" s="4"/>
      <c r="B40" s="59"/>
      <c r="C40" s="61">
        <f t="shared" si="0"/>
        <v>28</v>
      </c>
      <c r="D40" s="46"/>
      <c r="E40" s="146" t="s">
        <v>111</v>
      </c>
      <c r="F40" s="194"/>
      <c r="G40" s="47" t="s">
        <v>59</v>
      </c>
      <c r="H40" s="195"/>
      <c r="I40" s="47"/>
      <c r="J40" s="48"/>
      <c r="K40" s="49">
        <v>15486</v>
      </c>
      <c r="L40" s="48"/>
      <c r="M40" s="49">
        <v>5005</v>
      </c>
      <c r="N40" s="67"/>
      <c r="O40" s="49"/>
      <c r="P40" s="67"/>
      <c r="Q40" s="49"/>
      <c r="R40" s="50"/>
      <c r="S40" s="190">
        <f t="shared" si="1"/>
        <v>20491</v>
      </c>
      <c r="T40" s="54"/>
      <c r="U40" s="67"/>
      <c r="V40" s="182"/>
      <c r="W40" s="50"/>
      <c r="X40" s="183"/>
      <c r="Y40" s="51"/>
      <c r="Z40" s="99"/>
      <c r="AA40" s="196"/>
      <c r="AB40" s="184">
        <f>SUM(V40:Z40)</f>
        <v>0</v>
      </c>
      <c r="AC40" s="192"/>
      <c r="AD40" s="49"/>
      <c r="AE40" s="197"/>
      <c r="AF40" s="5"/>
    </row>
    <row r="41" spans="1:32" ht="13.5" thickBot="1" x14ac:dyDescent="0.25">
      <c r="A41" s="4"/>
      <c r="B41" s="59"/>
      <c r="C41" s="61">
        <f t="shared" si="0"/>
        <v>29</v>
      </c>
      <c r="D41" s="46"/>
      <c r="E41" s="146" t="s">
        <v>112</v>
      </c>
      <c r="F41" s="194"/>
      <c r="G41" s="47" t="s">
        <v>60</v>
      </c>
      <c r="H41" s="195"/>
      <c r="I41" s="47"/>
      <c r="J41" s="48"/>
      <c r="K41" s="49">
        <v>15486</v>
      </c>
      <c r="L41" s="48"/>
      <c r="M41" s="49">
        <v>2800</v>
      </c>
      <c r="N41" s="67"/>
      <c r="O41" s="49"/>
      <c r="P41" s="67"/>
      <c r="Q41" s="49"/>
      <c r="R41" s="50"/>
      <c r="S41" s="190">
        <f t="shared" si="1"/>
        <v>18286</v>
      </c>
      <c r="T41" s="54"/>
      <c r="U41" s="67"/>
      <c r="V41" s="182"/>
      <c r="W41" s="50"/>
      <c r="X41" s="183"/>
      <c r="Y41" s="51"/>
      <c r="Z41" s="99"/>
      <c r="AA41" s="196"/>
      <c r="AB41" s="184">
        <f t="shared" si="2"/>
        <v>0</v>
      </c>
      <c r="AC41" s="192"/>
      <c r="AD41" s="49"/>
      <c r="AE41" s="197"/>
      <c r="AF41" s="5"/>
    </row>
    <row r="42" spans="1:32" ht="13.5" thickBot="1" x14ac:dyDescent="0.25">
      <c r="A42" s="4"/>
      <c r="B42" s="59"/>
      <c r="C42" s="61">
        <f t="shared" si="0"/>
        <v>30</v>
      </c>
      <c r="D42" s="46"/>
      <c r="E42" s="146" t="s">
        <v>100</v>
      </c>
      <c r="F42" s="194"/>
      <c r="G42" s="47" t="s">
        <v>61</v>
      </c>
      <c r="H42" s="195"/>
      <c r="I42" s="47"/>
      <c r="J42" s="48"/>
      <c r="K42" s="49">
        <v>15486</v>
      </c>
      <c r="L42" s="48"/>
      <c r="M42" s="49"/>
      <c r="N42" s="67"/>
      <c r="O42" s="49"/>
      <c r="P42" s="67"/>
      <c r="Q42" s="49"/>
      <c r="R42" s="50"/>
      <c r="S42" s="190">
        <f t="shared" si="1"/>
        <v>15486</v>
      </c>
      <c r="T42" s="54"/>
      <c r="U42" s="67"/>
      <c r="V42" s="182"/>
      <c r="W42" s="50"/>
      <c r="X42" s="183"/>
      <c r="Y42" s="51"/>
      <c r="Z42" s="99"/>
      <c r="AA42" s="196"/>
      <c r="AB42" s="184">
        <f t="shared" si="2"/>
        <v>0</v>
      </c>
      <c r="AC42" s="192"/>
      <c r="AD42" s="49"/>
      <c r="AE42" s="197"/>
      <c r="AF42" s="5"/>
    </row>
    <row r="43" spans="1:32" ht="13.5" thickBot="1" x14ac:dyDescent="0.25">
      <c r="A43" s="4"/>
      <c r="B43" s="59"/>
      <c r="C43" s="61">
        <f t="shared" si="0"/>
        <v>31</v>
      </c>
      <c r="D43" s="46"/>
      <c r="E43" s="146" t="s">
        <v>107</v>
      </c>
      <c r="F43" s="194"/>
      <c r="G43" s="47" t="s">
        <v>62</v>
      </c>
      <c r="H43" s="195"/>
      <c r="I43" s="47"/>
      <c r="J43" s="48"/>
      <c r="K43" s="49">
        <v>15486</v>
      </c>
      <c r="L43" s="48"/>
      <c r="M43" s="49"/>
      <c r="N43" s="67"/>
      <c r="O43" s="49"/>
      <c r="P43" s="67"/>
      <c r="Q43" s="49"/>
      <c r="R43" s="50"/>
      <c r="S43" s="190">
        <f t="shared" si="1"/>
        <v>15486</v>
      </c>
      <c r="T43" s="54"/>
      <c r="U43" s="67"/>
      <c r="V43" s="182">
        <v>247</v>
      </c>
      <c r="W43" s="50"/>
      <c r="X43" s="183"/>
      <c r="Y43" s="51"/>
      <c r="Z43" s="99"/>
      <c r="AA43" s="196"/>
      <c r="AB43" s="184">
        <f t="shared" si="2"/>
        <v>247</v>
      </c>
      <c r="AC43" s="192"/>
      <c r="AD43" s="49"/>
      <c r="AE43" s="197"/>
      <c r="AF43" s="5"/>
    </row>
    <row r="44" spans="1:32" ht="13.5" thickBot="1" x14ac:dyDescent="0.25">
      <c r="A44" s="4"/>
      <c r="B44" s="59"/>
      <c r="C44" s="61">
        <f t="shared" si="0"/>
        <v>32</v>
      </c>
      <c r="D44" s="46"/>
      <c r="E44" s="146" t="s">
        <v>112</v>
      </c>
      <c r="F44" s="194"/>
      <c r="G44" s="47" t="s">
        <v>63</v>
      </c>
      <c r="H44" s="195"/>
      <c r="I44" s="47"/>
      <c r="J44" s="48"/>
      <c r="K44" s="49">
        <v>15486</v>
      </c>
      <c r="L44" s="48"/>
      <c r="M44" s="49">
        <v>3789.3599999999988</v>
      </c>
      <c r="N44" s="67"/>
      <c r="O44" s="49"/>
      <c r="P44" s="67"/>
      <c r="Q44" s="49"/>
      <c r="R44" s="50"/>
      <c r="S44" s="190">
        <f t="shared" si="1"/>
        <v>19275.36</v>
      </c>
      <c r="T44" s="54"/>
      <c r="U44" s="67"/>
      <c r="V44" s="182"/>
      <c r="W44" s="50"/>
      <c r="X44" s="183"/>
      <c r="Y44" s="51"/>
      <c r="Z44" s="99"/>
      <c r="AA44" s="196"/>
      <c r="AB44" s="184">
        <f t="shared" si="2"/>
        <v>0</v>
      </c>
      <c r="AC44" s="192"/>
      <c r="AD44" s="49"/>
      <c r="AE44" s="197"/>
      <c r="AF44" s="5"/>
    </row>
    <row r="45" spans="1:32" ht="13.5" thickBot="1" x14ac:dyDescent="0.25">
      <c r="A45" s="4"/>
      <c r="B45" s="59"/>
      <c r="C45" s="61">
        <f t="shared" si="0"/>
        <v>33</v>
      </c>
      <c r="D45" s="46"/>
      <c r="E45" s="146" t="s">
        <v>105</v>
      </c>
      <c r="F45" s="194"/>
      <c r="G45" s="47" t="s">
        <v>64</v>
      </c>
      <c r="H45" s="195"/>
      <c r="I45" s="47"/>
      <c r="J45" s="48"/>
      <c r="K45" s="49">
        <v>15486</v>
      </c>
      <c r="L45" s="48"/>
      <c r="M45" s="49"/>
      <c r="N45" s="67"/>
      <c r="O45" s="49"/>
      <c r="P45" s="67"/>
      <c r="Q45" s="49">
        <v>5208.3</v>
      </c>
      <c r="R45" s="50"/>
      <c r="S45" s="190">
        <f t="shared" si="1"/>
        <v>20694.3</v>
      </c>
      <c r="T45" s="54"/>
      <c r="U45" s="67"/>
      <c r="V45" s="182"/>
      <c r="W45" s="50"/>
      <c r="X45" s="183">
        <v>204.17000000000002</v>
      </c>
      <c r="Y45" s="51"/>
      <c r="Z45" s="99">
        <v>40.75</v>
      </c>
      <c r="AA45" s="196"/>
      <c r="AB45" s="184">
        <f t="shared" si="2"/>
        <v>244.92000000000002</v>
      </c>
      <c r="AC45" s="192"/>
      <c r="AD45" s="49"/>
      <c r="AE45" s="197"/>
      <c r="AF45" s="5"/>
    </row>
    <row r="46" spans="1:32" ht="13.5" thickBot="1" x14ac:dyDescent="0.25">
      <c r="A46" s="4"/>
      <c r="B46" s="59"/>
      <c r="C46" s="61">
        <f t="shared" si="0"/>
        <v>34</v>
      </c>
      <c r="D46" s="46"/>
      <c r="E46" s="146" t="s">
        <v>110</v>
      </c>
      <c r="F46" s="194"/>
      <c r="G46" s="47" t="s">
        <v>64</v>
      </c>
      <c r="H46" s="195"/>
      <c r="I46" s="47"/>
      <c r="J46" s="48"/>
      <c r="K46" s="49">
        <v>15486</v>
      </c>
      <c r="L46" s="48"/>
      <c r="M46" s="49">
        <v>3150</v>
      </c>
      <c r="N46" s="67"/>
      <c r="O46" s="49"/>
      <c r="P46" s="67"/>
      <c r="Q46" s="49"/>
      <c r="R46" s="50"/>
      <c r="S46" s="190">
        <f t="shared" si="1"/>
        <v>18636</v>
      </c>
      <c r="T46" s="54"/>
      <c r="U46" s="67"/>
      <c r="V46" s="182"/>
      <c r="W46" s="50"/>
      <c r="X46" s="183"/>
      <c r="Y46" s="51"/>
      <c r="Z46" s="99"/>
      <c r="AA46" s="196"/>
      <c r="AB46" s="184">
        <f t="shared" si="2"/>
        <v>0</v>
      </c>
      <c r="AC46" s="192"/>
      <c r="AD46" s="49"/>
      <c r="AE46" s="197"/>
      <c r="AF46" s="5"/>
    </row>
    <row r="47" spans="1:32" ht="13.5" thickBot="1" x14ac:dyDescent="0.25">
      <c r="A47" s="4"/>
      <c r="B47" s="59"/>
      <c r="C47" s="61">
        <f t="shared" si="0"/>
        <v>35</v>
      </c>
      <c r="D47" s="46"/>
      <c r="E47" s="146" t="s">
        <v>112</v>
      </c>
      <c r="F47" s="194"/>
      <c r="G47" s="47" t="s">
        <v>65</v>
      </c>
      <c r="H47" s="195"/>
      <c r="I47" s="145" t="s">
        <v>124</v>
      </c>
      <c r="J47" s="48"/>
      <c r="K47" s="49">
        <v>1581.9</v>
      </c>
      <c r="L47" s="48"/>
      <c r="M47" s="49">
        <v>602.41</v>
      </c>
      <c r="N47" s="67"/>
      <c r="O47" s="49"/>
      <c r="P47" s="67"/>
      <c r="Q47" s="49"/>
      <c r="R47" s="50"/>
      <c r="S47" s="190">
        <f t="shared" si="1"/>
        <v>2184.31</v>
      </c>
      <c r="T47" s="54"/>
      <c r="U47" s="67"/>
      <c r="V47" s="182"/>
      <c r="W47" s="50"/>
      <c r="X47" s="183"/>
      <c r="Y47" s="51"/>
      <c r="Z47" s="99"/>
      <c r="AA47" s="196"/>
      <c r="AB47" s="184">
        <f t="shared" si="2"/>
        <v>0</v>
      </c>
      <c r="AC47" s="192"/>
      <c r="AD47" s="49"/>
      <c r="AE47" s="197"/>
      <c r="AF47" s="5"/>
    </row>
    <row r="48" spans="1:32" ht="13.5" thickBot="1" x14ac:dyDescent="0.25">
      <c r="A48" s="4"/>
      <c r="B48" s="59"/>
      <c r="C48" s="61">
        <f t="shared" si="0"/>
        <v>36</v>
      </c>
      <c r="D48" s="46"/>
      <c r="E48" s="146" t="s">
        <v>107</v>
      </c>
      <c r="F48" s="194"/>
      <c r="G48" s="146" t="s">
        <v>115</v>
      </c>
      <c r="H48" s="195"/>
      <c r="I48" s="47"/>
      <c r="J48" s="48"/>
      <c r="K48" s="49">
        <v>15486</v>
      </c>
      <c r="L48" s="48"/>
      <c r="M48" s="49"/>
      <c r="N48" s="67"/>
      <c r="O48" s="49"/>
      <c r="P48" s="67"/>
      <c r="Q48" s="49"/>
      <c r="R48" s="50"/>
      <c r="S48" s="190">
        <f t="shared" si="1"/>
        <v>15486</v>
      </c>
      <c r="T48" s="54"/>
      <c r="U48" s="67"/>
      <c r="V48" s="182"/>
      <c r="W48" s="50"/>
      <c r="X48" s="183"/>
      <c r="Y48" s="51"/>
      <c r="Z48" s="99"/>
      <c r="AA48" s="196"/>
      <c r="AB48" s="184">
        <f t="shared" si="2"/>
        <v>0</v>
      </c>
      <c r="AC48" s="192"/>
      <c r="AD48" s="49"/>
      <c r="AE48" s="197"/>
      <c r="AF48" s="5"/>
    </row>
    <row r="49" spans="1:32" ht="13.5" thickBot="1" x14ac:dyDescent="0.25">
      <c r="A49" s="4"/>
      <c r="B49" s="59"/>
      <c r="C49" s="61">
        <f t="shared" si="0"/>
        <v>37</v>
      </c>
      <c r="D49" s="46"/>
      <c r="E49" s="146" t="s">
        <v>105</v>
      </c>
      <c r="F49" s="194"/>
      <c r="G49" s="47" t="s">
        <v>66</v>
      </c>
      <c r="H49" s="195"/>
      <c r="I49" s="47"/>
      <c r="J49" s="48"/>
      <c r="K49" s="49">
        <v>15486</v>
      </c>
      <c r="L49" s="48"/>
      <c r="M49" s="49">
        <v>4238.8</v>
      </c>
      <c r="N49" s="67"/>
      <c r="O49" s="49">
        <v>2151.61</v>
      </c>
      <c r="P49" s="67"/>
      <c r="Q49" s="49"/>
      <c r="R49" s="50"/>
      <c r="S49" s="190">
        <f t="shared" si="1"/>
        <v>21876.41</v>
      </c>
      <c r="T49" s="54"/>
      <c r="U49" s="67"/>
      <c r="V49" s="182"/>
      <c r="W49" s="50"/>
      <c r="X49" s="183"/>
      <c r="Y49" s="51"/>
      <c r="Z49" s="99"/>
      <c r="AA49" s="196"/>
      <c r="AB49" s="184">
        <f t="shared" si="2"/>
        <v>0</v>
      </c>
      <c r="AC49" s="192"/>
      <c r="AD49" s="49"/>
      <c r="AE49" s="197"/>
      <c r="AF49" s="5"/>
    </row>
    <row r="50" spans="1:32" ht="13.5" thickBot="1" x14ac:dyDescent="0.25">
      <c r="A50" s="4"/>
      <c r="B50" s="59"/>
      <c r="C50" s="61">
        <f t="shared" si="0"/>
        <v>38</v>
      </c>
      <c r="D50" s="46"/>
      <c r="E50" s="146" t="s">
        <v>99</v>
      </c>
      <c r="F50" s="194"/>
      <c r="G50" s="47" t="s">
        <v>67</v>
      </c>
      <c r="H50" s="195"/>
      <c r="I50" s="47"/>
      <c r="J50" s="48"/>
      <c r="K50" s="49">
        <v>15486</v>
      </c>
      <c r="L50" s="48"/>
      <c r="M50" s="49">
        <v>4437.96</v>
      </c>
      <c r="N50" s="67"/>
      <c r="O50" s="49"/>
      <c r="P50" s="67"/>
      <c r="Q50" s="49"/>
      <c r="R50" s="50"/>
      <c r="S50" s="190">
        <f t="shared" si="1"/>
        <v>19923.96</v>
      </c>
      <c r="T50" s="54"/>
      <c r="U50" s="67"/>
      <c r="V50" s="182"/>
      <c r="W50" s="50"/>
      <c r="X50" s="183"/>
      <c r="Y50" s="51"/>
      <c r="Z50" s="99"/>
      <c r="AA50" s="196"/>
      <c r="AB50" s="184">
        <f>SUM(V50:Z50)</f>
        <v>0</v>
      </c>
      <c r="AC50" s="192"/>
      <c r="AD50" s="49"/>
      <c r="AE50" s="197"/>
      <c r="AF50" s="5"/>
    </row>
    <row r="51" spans="1:32" ht="13.5" thickBot="1" x14ac:dyDescent="0.25">
      <c r="A51" s="4"/>
      <c r="B51" s="59"/>
      <c r="C51" s="61">
        <f t="shared" si="0"/>
        <v>39</v>
      </c>
      <c r="D51" s="46"/>
      <c r="E51" s="146" t="s">
        <v>107</v>
      </c>
      <c r="F51" s="194"/>
      <c r="G51" s="47" t="s">
        <v>68</v>
      </c>
      <c r="H51" s="195"/>
      <c r="I51" s="47"/>
      <c r="J51" s="48"/>
      <c r="K51" s="49">
        <v>15486</v>
      </c>
      <c r="L51" s="48"/>
      <c r="M51" s="49"/>
      <c r="N51" s="67"/>
      <c r="O51" s="49"/>
      <c r="P51" s="67"/>
      <c r="Q51" s="49"/>
      <c r="R51" s="50"/>
      <c r="S51" s="190">
        <f t="shared" si="1"/>
        <v>15486</v>
      </c>
      <c r="T51" s="54"/>
      <c r="U51" s="67"/>
      <c r="V51" s="182"/>
      <c r="W51" s="50"/>
      <c r="X51" s="183"/>
      <c r="Y51" s="51"/>
      <c r="Z51" s="99"/>
      <c r="AA51" s="196"/>
      <c r="AB51" s="184">
        <f t="shared" si="2"/>
        <v>0</v>
      </c>
      <c r="AC51" s="192"/>
      <c r="AD51" s="49"/>
      <c r="AE51" s="197"/>
      <c r="AF51" s="5"/>
    </row>
    <row r="52" spans="1:32" ht="13.5" thickBot="1" x14ac:dyDescent="0.25">
      <c r="A52" s="4"/>
      <c r="B52" s="59"/>
      <c r="C52" s="61">
        <f t="shared" si="0"/>
        <v>40</v>
      </c>
      <c r="D52" s="46"/>
      <c r="E52" s="146" t="s">
        <v>107</v>
      </c>
      <c r="F52" s="194"/>
      <c r="G52" s="47" t="s">
        <v>69</v>
      </c>
      <c r="H52" s="195"/>
      <c r="I52" s="47" t="s">
        <v>123</v>
      </c>
      <c r="J52" s="48"/>
      <c r="K52" s="49">
        <v>12988.26</v>
      </c>
      <c r="L52" s="48"/>
      <c r="M52" s="49">
        <v>2275</v>
      </c>
      <c r="N52" s="67"/>
      <c r="O52" s="49"/>
      <c r="P52" s="67"/>
      <c r="Q52" s="49"/>
      <c r="R52" s="50"/>
      <c r="S52" s="190">
        <f t="shared" si="1"/>
        <v>15263.26</v>
      </c>
      <c r="T52" s="54"/>
      <c r="U52" s="67"/>
      <c r="V52" s="182"/>
      <c r="W52" s="50"/>
      <c r="X52" s="183"/>
      <c r="Y52" s="51"/>
      <c r="Z52" s="99"/>
      <c r="AA52" s="196"/>
      <c r="AB52" s="184">
        <f t="shared" si="2"/>
        <v>0</v>
      </c>
      <c r="AC52" s="192"/>
      <c r="AD52" s="49"/>
      <c r="AE52" s="197"/>
      <c r="AF52" s="5"/>
    </row>
    <row r="53" spans="1:32" ht="13.5" thickBot="1" x14ac:dyDescent="0.25">
      <c r="A53" s="4"/>
      <c r="B53" s="59"/>
      <c r="C53" s="61">
        <f t="shared" si="0"/>
        <v>41</v>
      </c>
      <c r="D53" s="46"/>
      <c r="E53" s="146" t="s">
        <v>100</v>
      </c>
      <c r="F53" s="194"/>
      <c r="G53" s="47" t="s">
        <v>70</v>
      </c>
      <c r="H53" s="195"/>
      <c r="I53" s="47"/>
      <c r="J53" s="48"/>
      <c r="K53" s="49">
        <v>15486</v>
      </c>
      <c r="L53" s="48"/>
      <c r="M53" s="49">
        <v>2275</v>
      </c>
      <c r="N53" s="67"/>
      <c r="O53" s="49"/>
      <c r="P53" s="67"/>
      <c r="Q53" s="49"/>
      <c r="R53" s="50"/>
      <c r="S53" s="190">
        <f t="shared" si="1"/>
        <v>17761</v>
      </c>
      <c r="T53" s="54"/>
      <c r="U53" s="67"/>
      <c r="V53" s="182"/>
      <c r="W53" s="50"/>
      <c r="X53" s="183"/>
      <c r="Y53" s="51"/>
      <c r="Z53" s="99"/>
      <c r="AA53" s="196"/>
      <c r="AB53" s="184">
        <f t="shared" si="2"/>
        <v>0</v>
      </c>
      <c r="AC53" s="192"/>
      <c r="AD53" s="49"/>
      <c r="AE53" s="197"/>
      <c r="AF53" s="5"/>
    </row>
    <row r="54" spans="1:32" ht="13.5" thickBot="1" x14ac:dyDescent="0.25">
      <c r="A54" s="4"/>
      <c r="B54" s="59"/>
      <c r="C54" s="61">
        <f t="shared" si="0"/>
        <v>42</v>
      </c>
      <c r="D54" s="46"/>
      <c r="E54" s="146" t="s">
        <v>101</v>
      </c>
      <c r="F54" s="194"/>
      <c r="G54" s="47" t="s">
        <v>71</v>
      </c>
      <c r="H54" s="195"/>
      <c r="I54" s="145" t="s">
        <v>124</v>
      </c>
      <c r="J54" s="48"/>
      <c r="K54" s="49">
        <v>1581.9</v>
      </c>
      <c r="L54" s="48"/>
      <c r="M54" s="49">
        <v>519.59</v>
      </c>
      <c r="N54" s="67"/>
      <c r="O54" s="49"/>
      <c r="P54" s="67"/>
      <c r="Q54" s="49"/>
      <c r="R54" s="50"/>
      <c r="S54" s="190">
        <f t="shared" si="1"/>
        <v>2101.4900000000002</v>
      </c>
      <c r="T54" s="54"/>
      <c r="U54" s="67"/>
      <c r="V54" s="182"/>
      <c r="W54" s="50"/>
      <c r="X54" s="183"/>
      <c r="Y54" s="51"/>
      <c r="Z54" s="99"/>
      <c r="AA54" s="196"/>
      <c r="AB54" s="184">
        <f t="shared" si="2"/>
        <v>0</v>
      </c>
      <c r="AC54" s="192"/>
      <c r="AD54" s="49"/>
      <c r="AE54" s="197"/>
      <c r="AF54" s="5"/>
    </row>
    <row r="55" spans="1:32" ht="13.5" thickBot="1" x14ac:dyDescent="0.25">
      <c r="A55" s="4"/>
      <c r="B55" s="59"/>
      <c r="C55" s="61">
        <f t="shared" si="0"/>
        <v>43</v>
      </c>
      <c r="D55" s="46"/>
      <c r="E55" s="146" t="s">
        <v>108</v>
      </c>
      <c r="F55" s="194"/>
      <c r="G55" s="47" t="s">
        <v>72</v>
      </c>
      <c r="H55" s="195"/>
      <c r="I55" s="47"/>
      <c r="J55" s="48"/>
      <c r="K55" s="49">
        <v>15486</v>
      </c>
      <c r="L55" s="48"/>
      <c r="M55" s="49"/>
      <c r="N55" s="67"/>
      <c r="O55" s="49"/>
      <c r="P55" s="67"/>
      <c r="Q55" s="49"/>
      <c r="R55" s="50"/>
      <c r="S55" s="190">
        <f t="shared" si="1"/>
        <v>15486</v>
      </c>
      <c r="T55" s="54"/>
      <c r="U55" s="67"/>
      <c r="V55" s="182">
        <v>53.949999999999996</v>
      </c>
      <c r="W55" s="50"/>
      <c r="X55" s="183"/>
      <c r="Y55" s="51"/>
      <c r="Z55" s="99"/>
      <c r="AA55" s="196"/>
      <c r="AB55" s="184">
        <f t="shared" si="2"/>
        <v>53.949999999999996</v>
      </c>
      <c r="AC55" s="192"/>
      <c r="AD55" s="49"/>
      <c r="AE55" s="197"/>
      <c r="AF55" s="5"/>
    </row>
    <row r="56" spans="1:32" ht="13.5" thickBot="1" x14ac:dyDescent="0.25">
      <c r="A56" s="4"/>
      <c r="B56" s="59"/>
      <c r="C56" s="61">
        <f t="shared" si="0"/>
        <v>44</v>
      </c>
      <c r="D56" s="46"/>
      <c r="E56" s="146" t="s">
        <v>109</v>
      </c>
      <c r="F56" s="194"/>
      <c r="G56" s="47" t="s">
        <v>73</v>
      </c>
      <c r="H56" s="195"/>
      <c r="I56" s="47"/>
      <c r="J56" s="48"/>
      <c r="K56" s="49">
        <v>15486</v>
      </c>
      <c r="L56" s="48"/>
      <c r="M56" s="49">
        <v>455</v>
      </c>
      <c r="N56" s="67"/>
      <c r="O56" s="49"/>
      <c r="P56" s="67"/>
      <c r="Q56" s="49"/>
      <c r="R56" s="50"/>
      <c r="S56" s="190">
        <f t="shared" si="1"/>
        <v>15941</v>
      </c>
      <c r="T56" s="54"/>
      <c r="U56" s="67"/>
      <c r="V56" s="182"/>
      <c r="W56" s="50"/>
      <c r="X56" s="183"/>
      <c r="Y56" s="51"/>
      <c r="Z56" s="99"/>
      <c r="AA56" s="196"/>
      <c r="AB56" s="184">
        <f t="shared" si="2"/>
        <v>0</v>
      </c>
      <c r="AC56" s="192"/>
      <c r="AD56" s="49"/>
      <c r="AE56" s="197"/>
      <c r="AF56" s="5"/>
    </row>
    <row r="57" spans="1:32" ht="13.5" thickBot="1" x14ac:dyDescent="0.25">
      <c r="A57" s="4"/>
      <c r="B57" s="59"/>
      <c r="C57" s="61">
        <f t="shared" si="0"/>
        <v>45</v>
      </c>
      <c r="D57" s="46"/>
      <c r="E57" s="146" t="s">
        <v>100</v>
      </c>
      <c r="F57" s="194"/>
      <c r="G57" s="47" t="s">
        <v>74</v>
      </c>
      <c r="H57" s="195"/>
      <c r="I57" s="47"/>
      <c r="J57" s="48"/>
      <c r="K57" s="49">
        <v>15486</v>
      </c>
      <c r="L57" s="48"/>
      <c r="M57" s="49"/>
      <c r="N57" s="67"/>
      <c r="O57" s="49"/>
      <c r="P57" s="67"/>
      <c r="Q57" s="49"/>
      <c r="R57" s="50"/>
      <c r="S57" s="190">
        <f t="shared" si="1"/>
        <v>15486</v>
      </c>
      <c r="T57" s="54"/>
      <c r="U57" s="67"/>
      <c r="V57" s="182"/>
      <c r="W57" s="50"/>
      <c r="X57" s="183"/>
      <c r="Y57" s="51"/>
      <c r="Z57" s="99"/>
      <c r="AA57" s="196"/>
      <c r="AB57" s="184">
        <f t="shared" si="2"/>
        <v>0</v>
      </c>
      <c r="AC57" s="192"/>
      <c r="AD57" s="49"/>
      <c r="AE57" s="197"/>
      <c r="AF57" s="5"/>
    </row>
    <row r="58" spans="1:32" ht="13.5" thickBot="1" x14ac:dyDescent="0.25">
      <c r="A58" s="4"/>
      <c r="B58" s="59"/>
      <c r="C58" s="61">
        <f t="shared" si="0"/>
        <v>46</v>
      </c>
      <c r="D58" s="46"/>
      <c r="E58" s="146" t="s">
        <v>104</v>
      </c>
      <c r="F58" s="194"/>
      <c r="G58" s="47" t="s">
        <v>75</v>
      </c>
      <c r="H58" s="195"/>
      <c r="I58" s="47"/>
      <c r="J58" s="48"/>
      <c r="K58" s="49">
        <v>15486</v>
      </c>
      <c r="L58" s="48"/>
      <c r="M58" s="49"/>
      <c r="N58" s="67"/>
      <c r="O58" s="49"/>
      <c r="P58" s="67"/>
      <c r="Q58" s="49"/>
      <c r="R58" s="50"/>
      <c r="S58" s="190">
        <f t="shared" si="1"/>
        <v>15486</v>
      </c>
      <c r="T58" s="54"/>
      <c r="U58" s="67"/>
      <c r="V58" s="182"/>
      <c r="W58" s="50"/>
      <c r="X58" s="183"/>
      <c r="Y58" s="51"/>
      <c r="Z58" s="99"/>
      <c r="AA58" s="196"/>
      <c r="AB58" s="184">
        <f t="shared" si="2"/>
        <v>0</v>
      </c>
      <c r="AC58" s="192"/>
      <c r="AD58" s="49"/>
      <c r="AE58" s="197"/>
      <c r="AF58" s="5"/>
    </row>
    <row r="59" spans="1:32" ht="13.5" thickBot="1" x14ac:dyDescent="0.25">
      <c r="A59" s="4"/>
      <c r="B59" s="59"/>
      <c r="C59" s="61">
        <f t="shared" si="0"/>
        <v>47</v>
      </c>
      <c r="D59" s="46"/>
      <c r="E59" s="146" t="s">
        <v>99</v>
      </c>
      <c r="F59" s="194"/>
      <c r="G59" s="47" t="s">
        <v>76</v>
      </c>
      <c r="H59" s="195"/>
      <c r="I59" s="47"/>
      <c r="J59" s="48"/>
      <c r="K59" s="49">
        <v>15486</v>
      </c>
      <c r="L59" s="48"/>
      <c r="M59" s="49">
        <v>3185</v>
      </c>
      <c r="N59" s="67"/>
      <c r="O59" s="49"/>
      <c r="P59" s="67"/>
      <c r="Q59" s="49"/>
      <c r="R59" s="50"/>
      <c r="S59" s="190">
        <f t="shared" si="1"/>
        <v>18671</v>
      </c>
      <c r="T59" s="54"/>
      <c r="U59" s="67"/>
      <c r="V59" s="182"/>
      <c r="W59" s="50"/>
      <c r="X59" s="183"/>
      <c r="Y59" s="51"/>
      <c r="Z59" s="99"/>
      <c r="AA59" s="196"/>
      <c r="AB59" s="184">
        <f t="shared" si="2"/>
        <v>0</v>
      </c>
      <c r="AC59" s="192"/>
      <c r="AD59" s="49"/>
      <c r="AE59" s="197"/>
      <c r="AF59" s="5"/>
    </row>
    <row r="60" spans="1:32" ht="13.5" thickBot="1" x14ac:dyDescent="0.25">
      <c r="A60" s="4"/>
      <c r="B60" s="59"/>
      <c r="C60" s="61">
        <f t="shared" si="0"/>
        <v>48</v>
      </c>
      <c r="D60" s="46"/>
      <c r="E60" s="146" t="s">
        <v>113</v>
      </c>
      <c r="F60" s="194"/>
      <c r="G60" s="47" t="s">
        <v>77</v>
      </c>
      <c r="H60" s="195"/>
      <c r="I60" s="47"/>
      <c r="J60" s="48"/>
      <c r="K60" s="49">
        <v>15486</v>
      </c>
      <c r="L60" s="48"/>
      <c r="M60" s="49">
        <v>2625</v>
      </c>
      <c r="N60" s="67"/>
      <c r="O60" s="49"/>
      <c r="P60" s="67"/>
      <c r="Q60" s="49"/>
      <c r="R60" s="50"/>
      <c r="S60" s="190">
        <f t="shared" si="1"/>
        <v>18111</v>
      </c>
      <c r="T60" s="54"/>
      <c r="U60" s="67"/>
      <c r="V60" s="182"/>
      <c r="W60" s="50"/>
      <c r="X60" s="183"/>
      <c r="Y60" s="51"/>
      <c r="Z60" s="99"/>
      <c r="AA60" s="196"/>
      <c r="AB60" s="184">
        <f t="shared" si="2"/>
        <v>0</v>
      </c>
      <c r="AC60" s="192"/>
      <c r="AD60" s="49"/>
      <c r="AE60" s="197"/>
      <c r="AF60" s="5"/>
    </row>
    <row r="61" spans="1:32" ht="13.9" customHeight="1" thickBot="1" x14ac:dyDescent="0.25">
      <c r="A61" s="4"/>
      <c r="B61" s="59"/>
      <c r="C61" s="61">
        <f t="shared" si="0"/>
        <v>49</v>
      </c>
      <c r="D61" s="46"/>
      <c r="E61" s="146" t="s">
        <v>111</v>
      </c>
      <c r="F61" s="194"/>
      <c r="G61" s="225" t="s">
        <v>78</v>
      </c>
      <c r="H61" s="195"/>
      <c r="I61" s="47"/>
      <c r="J61" s="48"/>
      <c r="K61" s="49">
        <v>15486</v>
      </c>
      <c r="L61" s="48"/>
      <c r="M61" s="49">
        <v>4744.76</v>
      </c>
      <c r="N61" s="67"/>
      <c r="O61" s="49"/>
      <c r="P61" s="67"/>
      <c r="Q61" s="49"/>
      <c r="R61" s="50"/>
      <c r="S61" s="190">
        <f t="shared" si="1"/>
        <v>20230.760000000002</v>
      </c>
      <c r="T61" s="54"/>
      <c r="U61" s="67"/>
      <c r="V61" s="182"/>
      <c r="W61" s="50"/>
      <c r="X61" s="183"/>
      <c r="Y61" s="51"/>
      <c r="Z61" s="99"/>
      <c r="AA61" s="196"/>
      <c r="AB61" s="184">
        <f t="shared" si="2"/>
        <v>0</v>
      </c>
      <c r="AC61" s="192"/>
      <c r="AD61" s="49"/>
      <c r="AE61" s="197"/>
      <c r="AF61" s="5"/>
    </row>
    <row r="62" spans="1:32" ht="13.9" customHeight="1" thickBot="1" x14ac:dyDescent="0.25">
      <c r="A62" s="4"/>
      <c r="B62" s="59"/>
      <c r="C62" s="61">
        <f t="shared" si="0"/>
        <v>50</v>
      </c>
      <c r="D62" s="46"/>
      <c r="E62" s="146" t="s">
        <v>108</v>
      </c>
      <c r="F62" s="194"/>
      <c r="G62" s="47" t="s">
        <v>79</v>
      </c>
      <c r="H62" s="195"/>
      <c r="I62" s="47"/>
      <c r="J62" s="48"/>
      <c r="K62" s="49">
        <v>15486</v>
      </c>
      <c r="L62" s="48"/>
      <c r="M62" s="49">
        <v>2730</v>
      </c>
      <c r="N62" s="67"/>
      <c r="O62" s="49"/>
      <c r="P62" s="67"/>
      <c r="Q62" s="49"/>
      <c r="R62" s="50"/>
      <c r="S62" s="190">
        <f t="shared" si="1"/>
        <v>18216</v>
      </c>
      <c r="T62" s="54"/>
      <c r="U62" s="67"/>
      <c r="V62" s="182"/>
      <c r="W62" s="50"/>
      <c r="X62" s="183"/>
      <c r="Y62" s="51"/>
      <c r="Z62" s="99"/>
      <c r="AA62" s="196"/>
      <c r="AB62" s="184">
        <f t="shared" si="2"/>
        <v>0</v>
      </c>
      <c r="AC62" s="192"/>
      <c r="AD62" s="49"/>
      <c r="AE62" s="197"/>
      <c r="AF62" s="5"/>
    </row>
    <row r="63" spans="1:32" ht="13.9" customHeight="1" thickBot="1" x14ac:dyDescent="0.25">
      <c r="A63" s="4"/>
      <c r="B63" s="59"/>
      <c r="C63" s="61">
        <f t="shared" si="0"/>
        <v>51</v>
      </c>
      <c r="D63" s="46"/>
      <c r="E63" s="146" t="s">
        <v>106</v>
      </c>
      <c r="F63" s="194"/>
      <c r="G63" s="47" t="s">
        <v>80</v>
      </c>
      <c r="H63" s="195"/>
      <c r="I63" s="47"/>
      <c r="J63" s="48"/>
      <c r="K63" s="49">
        <v>15486</v>
      </c>
      <c r="L63" s="48"/>
      <c r="M63" s="49">
        <v>3150</v>
      </c>
      <c r="N63" s="67"/>
      <c r="O63" s="49"/>
      <c r="P63" s="67"/>
      <c r="Q63" s="49"/>
      <c r="R63" s="50"/>
      <c r="S63" s="190">
        <f t="shared" si="1"/>
        <v>18636</v>
      </c>
      <c r="T63" s="54"/>
      <c r="U63" s="67"/>
      <c r="V63" s="182"/>
      <c r="W63" s="50"/>
      <c r="X63" s="183"/>
      <c r="Y63" s="51"/>
      <c r="Z63" s="99"/>
      <c r="AA63" s="196"/>
      <c r="AB63" s="184">
        <f t="shared" si="2"/>
        <v>0</v>
      </c>
      <c r="AC63" s="192"/>
      <c r="AD63" s="49"/>
      <c r="AE63" s="197"/>
      <c r="AF63" s="5"/>
    </row>
    <row r="64" spans="1:32" ht="13.9" customHeight="1" thickBot="1" x14ac:dyDescent="0.25">
      <c r="A64" s="4"/>
      <c r="B64" s="59"/>
      <c r="C64" s="61">
        <f t="shared" si="0"/>
        <v>52</v>
      </c>
      <c r="D64" s="46"/>
      <c r="E64" s="146" t="s">
        <v>106</v>
      </c>
      <c r="F64" s="194"/>
      <c r="G64" s="47" t="s">
        <v>81</v>
      </c>
      <c r="H64" s="195"/>
      <c r="I64" s="47"/>
      <c r="J64" s="48"/>
      <c r="K64" s="49">
        <v>15486</v>
      </c>
      <c r="L64" s="48"/>
      <c r="M64" s="49">
        <v>2730</v>
      </c>
      <c r="N64" s="67"/>
      <c r="O64" s="49"/>
      <c r="P64" s="67"/>
      <c r="Q64" s="49"/>
      <c r="R64" s="50"/>
      <c r="S64" s="190">
        <f t="shared" si="1"/>
        <v>18216</v>
      </c>
      <c r="T64" s="54"/>
      <c r="U64" s="67"/>
      <c r="V64" s="182"/>
      <c r="W64" s="50"/>
      <c r="X64" s="183"/>
      <c r="Y64" s="51"/>
      <c r="Z64" s="99"/>
      <c r="AA64" s="196"/>
      <c r="AB64" s="184">
        <f t="shared" si="2"/>
        <v>0</v>
      </c>
      <c r="AC64" s="192"/>
      <c r="AD64" s="49"/>
      <c r="AE64" s="197"/>
      <c r="AF64" s="5"/>
    </row>
    <row r="65" spans="1:32" ht="13.9" customHeight="1" thickBot="1" x14ac:dyDescent="0.25">
      <c r="A65" s="4"/>
      <c r="B65" s="59"/>
      <c r="C65" s="61">
        <f t="shared" si="0"/>
        <v>53</v>
      </c>
      <c r="D65" s="46"/>
      <c r="E65" s="146" t="s">
        <v>113</v>
      </c>
      <c r="F65" s="194"/>
      <c r="G65" s="47" t="s">
        <v>82</v>
      </c>
      <c r="H65" s="195"/>
      <c r="I65" s="145" t="s">
        <v>124</v>
      </c>
      <c r="J65" s="48"/>
      <c r="K65" s="49">
        <v>1581.9</v>
      </c>
      <c r="L65" s="48"/>
      <c r="M65" s="49">
        <v>321.77</v>
      </c>
      <c r="N65" s="67"/>
      <c r="O65" s="49"/>
      <c r="P65" s="67"/>
      <c r="Q65" s="49"/>
      <c r="R65" s="50"/>
      <c r="S65" s="190">
        <f t="shared" si="1"/>
        <v>1903.67</v>
      </c>
      <c r="T65" s="54"/>
      <c r="U65" s="67"/>
      <c r="V65" s="182"/>
      <c r="W65" s="50"/>
      <c r="X65" s="183"/>
      <c r="Y65" s="51"/>
      <c r="Z65" s="99"/>
      <c r="AA65" s="196"/>
      <c r="AB65" s="184">
        <f t="shared" si="2"/>
        <v>0</v>
      </c>
      <c r="AC65" s="192"/>
      <c r="AD65" s="49"/>
      <c r="AE65" s="197"/>
      <c r="AF65" s="5"/>
    </row>
    <row r="66" spans="1:32" ht="13.9" customHeight="1" thickBot="1" x14ac:dyDescent="0.25">
      <c r="A66" s="4"/>
      <c r="B66" s="59"/>
      <c r="C66" s="61">
        <f t="shared" si="0"/>
        <v>54</v>
      </c>
      <c r="D66" s="46"/>
      <c r="E66" s="146" t="s">
        <v>102</v>
      </c>
      <c r="F66" s="194"/>
      <c r="G66" s="47" t="s">
        <v>83</v>
      </c>
      <c r="H66" s="195"/>
      <c r="I66" s="145" t="s">
        <v>126</v>
      </c>
      <c r="J66" s="48"/>
      <c r="K66" s="49">
        <v>2581</v>
      </c>
      <c r="L66" s="48"/>
      <c r="M66" s="49"/>
      <c r="N66" s="67"/>
      <c r="O66" s="49"/>
      <c r="P66" s="67"/>
      <c r="Q66" s="49"/>
      <c r="R66" s="50"/>
      <c r="S66" s="190">
        <f t="shared" si="1"/>
        <v>2581</v>
      </c>
      <c r="T66" s="54"/>
      <c r="U66" s="67"/>
      <c r="V66" s="182"/>
      <c r="W66" s="50"/>
      <c r="X66" s="183"/>
      <c r="Y66" s="51"/>
      <c r="Z66" s="99"/>
      <c r="AA66" s="196"/>
      <c r="AB66" s="184">
        <f t="shared" si="2"/>
        <v>0</v>
      </c>
      <c r="AC66" s="192"/>
      <c r="AD66" s="49"/>
      <c r="AE66" s="197"/>
      <c r="AF66" s="5"/>
    </row>
    <row r="67" spans="1:32" ht="13.9" customHeight="1" thickBot="1" x14ac:dyDescent="0.25">
      <c r="A67" s="4"/>
      <c r="B67" s="59"/>
      <c r="C67" s="61">
        <f t="shared" si="0"/>
        <v>55</v>
      </c>
      <c r="D67" s="46"/>
      <c r="E67" s="146" t="s">
        <v>106</v>
      </c>
      <c r="F67" s="194"/>
      <c r="G67" s="47" t="s">
        <v>84</v>
      </c>
      <c r="H67" s="195"/>
      <c r="I67" s="47"/>
      <c r="J67" s="48"/>
      <c r="K67" s="49">
        <v>15486</v>
      </c>
      <c r="L67" s="48"/>
      <c r="M67" s="49">
        <v>5460</v>
      </c>
      <c r="N67" s="67"/>
      <c r="O67" s="49"/>
      <c r="P67" s="67"/>
      <c r="Q67" s="49"/>
      <c r="R67" s="50"/>
      <c r="S67" s="190">
        <f t="shared" si="1"/>
        <v>20946</v>
      </c>
      <c r="T67" s="54"/>
      <c r="U67" s="67"/>
      <c r="V67" s="182"/>
      <c r="W67" s="50"/>
      <c r="X67" s="183"/>
      <c r="Y67" s="51"/>
      <c r="Z67" s="99"/>
      <c r="AA67" s="196"/>
      <c r="AB67" s="184">
        <f t="shared" si="2"/>
        <v>0</v>
      </c>
      <c r="AC67" s="192"/>
      <c r="AD67" s="49"/>
      <c r="AE67" s="197"/>
      <c r="AF67" s="5"/>
    </row>
    <row r="68" spans="1:32" ht="13.9" customHeight="1" thickBot="1" x14ac:dyDescent="0.25">
      <c r="A68" s="4"/>
      <c r="B68" s="59"/>
      <c r="C68" s="61">
        <f t="shared" si="0"/>
        <v>56</v>
      </c>
      <c r="D68" s="46"/>
      <c r="E68" s="146" t="s">
        <v>105</v>
      </c>
      <c r="F68" s="194"/>
      <c r="G68" s="47" t="s">
        <v>85</v>
      </c>
      <c r="H68" s="195"/>
      <c r="I68" s="47" t="s">
        <v>119</v>
      </c>
      <c r="J68" s="48"/>
      <c r="K68" s="49">
        <v>12905</v>
      </c>
      <c r="L68" s="48"/>
      <c r="M68" s="49">
        <v>1820</v>
      </c>
      <c r="N68" s="67"/>
      <c r="O68" s="49"/>
      <c r="P68" s="67"/>
      <c r="Q68" s="49"/>
      <c r="R68" s="50"/>
      <c r="S68" s="190">
        <f t="shared" si="1"/>
        <v>14725</v>
      </c>
      <c r="T68" s="54"/>
      <c r="U68" s="67"/>
      <c r="V68" s="182"/>
      <c r="W68" s="50"/>
      <c r="X68" s="183"/>
      <c r="Y68" s="51"/>
      <c r="Z68" s="99"/>
      <c r="AA68" s="196"/>
      <c r="AB68" s="184">
        <f t="shared" si="2"/>
        <v>0</v>
      </c>
      <c r="AC68" s="192"/>
      <c r="AD68" s="49"/>
      <c r="AE68" s="197"/>
      <c r="AF68" s="5"/>
    </row>
    <row r="69" spans="1:32" ht="13.9" customHeight="1" thickBot="1" x14ac:dyDescent="0.25">
      <c r="A69" s="4"/>
      <c r="B69" s="59"/>
      <c r="C69" s="61">
        <f t="shared" si="0"/>
        <v>57</v>
      </c>
      <c r="D69" s="46"/>
      <c r="E69" s="146" t="s">
        <v>102</v>
      </c>
      <c r="F69" s="194"/>
      <c r="G69" s="47" t="s">
        <v>86</v>
      </c>
      <c r="H69" s="195"/>
      <c r="I69" s="47" t="s">
        <v>119</v>
      </c>
      <c r="J69" s="48"/>
      <c r="K69" s="49">
        <v>12946.630000000001</v>
      </c>
      <c r="L69" s="48"/>
      <c r="M69" s="49">
        <v>2625</v>
      </c>
      <c r="N69" s="67"/>
      <c r="O69" s="49"/>
      <c r="P69" s="67"/>
      <c r="Q69" s="49"/>
      <c r="R69" s="50"/>
      <c r="S69" s="190">
        <f t="shared" si="1"/>
        <v>15571.630000000001</v>
      </c>
      <c r="T69" s="54"/>
      <c r="U69" s="67"/>
      <c r="V69" s="182"/>
      <c r="W69" s="50"/>
      <c r="X69" s="183"/>
      <c r="Y69" s="51"/>
      <c r="Z69" s="99"/>
      <c r="AA69" s="196"/>
      <c r="AB69" s="184">
        <f t="shared" si="2"/>
        <v>0</v>
      </c>
      <c r="AC69" s="192"/>
      <c r="AD69" s="49"/>
      <c r="AE69" s="197"/>
      <c r="AF69" s="5"/>
    </row>
    <row r="70" spans="1:32" ht="13.9" customHeight="1" thickBot="1" x14ac:dyDescent="0.25">
      <c r="A70" s="4"/>
      <c r="B70" s="59"/>
      <c r="C70" s="61">
        <f t="shared" si="0"/>
        <v>58</v>
      </c>
      <c r="D70" s="46"/>
      <c r="E70" s="146" t="s">
        <v>103</v>
      </c>
      <c r="F70" s="194"/>
      <c r="G70" s="47" t="s">
        <v>87</v>
      </c>
      <c r="H70" s="195"/>
      <c r="I70" s="47"/>
      <c r="J70" s="48"/>
      <c r="K70" s="49">
        <v>15486</v>
      </c>
      <c r="L70" s="48"/>
      <c r="M70" s="49">
        <v>1365</v>
      </c>
      <c r="N70" s="67"/>
      <c r="O70" s="49"/>
      <c r="P70" s="67"/>
      <c r="Q70" s="49"/>
      <c r="R70" s="50"/>
      <c r="S70" s="190">
        <f t="shared" si="1"/>
        <v>16851</v>
      </c>
      <c r="T70" s="54"/>
      <c r="U70" s="67"/>
      <c r="V70" s="182"/>
      <c r="W70" s="50"/>
      <c r="X70" s="183"/>
      <c r="Y70" s="51"/>
      <c r="Z70" s="99"/>
      <c r="AA70" s="196"/>
      <c r="AB70" s="184">
        <f t="shared" si="2"/>
        <v>0</v>
      </c>
      <c r="AC70" s="192"/>
      <c r="AD70" s="49"/>
      <c r="AE70" s="197"/>
      <c r="AF70" s="5"/>
    </row>
    <row r="71" spans="1:32" ht="13.9" customHeight="1" thickBot="1" x14ac:dyDescent="0.25">
      <c r="A71" s="4"/>
      <c r="B71" s="59"/>
      <c r="C71" s="61">
        <f t="shared" si="0"/>
        <v>59</v>
      </c>
      <c r="D71" s="46"/>
      <c r="E71" s="146" t="s">
        <v>114</v>
      </c>
      <c r="F71" s="194"/>
      <c r="G71" s="47" t="s">
        <v>88</v>
      </c>
      <c r="H71" s="195"/>
      <c r="I71" s="145" t="s">
        <v>124</v>
      </c>
      <c r="J71" s="48"/>
      <c r="K71" s="49">
        <v>1581.9</v>
      </c>
      <c r="L71" s="48"/>
      <c r="M71" s="49"/>
      <c r="N71" s="67"/>
      <c r="O71" s="49">
        <v>3554.84</v>
      </c>
      <c r="P71" s="67"/>
      <c r="Q71" s="49"/>
      <c r="R71" s="50"/>
      <c r="S71" s="190">
        <f t="shared" si="1"/>
        <v>5136.74</v>
      </c>
      <c r="T71" s="54"/>
      <c r="U71" s="67"/>
      <c r="V71" s="182"/>
      <c r="W71" s="50"/>
      <c r="X71" s="183"/>
      <c r="Y71" s="51"/>
      <c r="Z71" s="99"/>
      <c r="AA71" s="196"/>
      <c r="AB71" s="184">
        <f t="shared" si="2"/>
        <v>0</v>
      </c>
      <c r="AC71" s="192"/>
      <c r="AD71" s="49"/>
      <c r="AE71" s="197"/>
      <c r="AF71" s="5"/>
    </row>
    <row r="72" spans="1:32" ht="13.9" customHeight="1" thickBot="1" x14ac:dyDescent="0.25">
      <c r="A72" s="4"/>
      <c r="B72" s="59"/>
      <c r="C72" s="61">
        <f t="shared" si="0"/>
        <v>60</v>
      </c>
      <c r="D72" s="46"/>
      <c r="E72" s="146" t="s">
        <v>105</v>
      </c>
      <c r="F72" s="194"/>
      <c r="G72" s="47" t="s">
        <v>89</v>
      </c>
      <c r="H72" s="195"/>
      <c r="I72" s="47"/>
      <c r="J72" s="48"/>
      <c r="K72" s="49">
        <v>15486</v>
      </c>
      <c r="L72" s="48"/>
      <c r="M72" s="49">
        <v>4113.6000000000013</v>
      </c>
      <c r="N72" s="67"/>
      <c r="O72" s="49"/>
      <c r="P72" s="67"/>
      <c r="Q72" s="49"/>
      <c r="R72" s="50"/>
      <c r="S72" s="190">
        <f t="shared" si="1"/>
        <v>19599.600000000002</v>
      </c>
      <c r="T72" s="54"/>
      <c r="U72" s="67"/>
      <c r="V72" s="182"/>
      <c r="W72" s="50"/>
      <c r="X72" s="183"/>
      <c r="Y72" s="51"/>
      <c r="Z72" s="99"/>
      <c r="AA72" s="196"/>
      <c r="AB72" s="184">
        <f t="shared" si="2"/>
        <v>0</v>
      </c>
      <c r="AC72" s="192"/>
      <c r="AD72" s="49"/>
      <c r="AE72" s="197"/>
      <c r="AF72" s="5"/>
    </row>
    <row r="73" spans="1:32" ht="13.9" customHeight="1" thickBot="1" x14ac:dyDescent="0.25">
      <c r="A73" s="4"/>
      <c r="B73" s="59"/>
      <c r="C73" s="61">
        <f t="shared" si="0"/>
        <v>61</v>
      </c>
      <c r="D73" s="46"/>
      <c r="E73" s="146" t="s">
        <v>99</v>
      </c>
      <c r="F73" s="194"/>
      <c r="G73" s="47" t="s">
        <v>90</v>
      </c>
      <c r="H73" s="195"/>
      <c r="I73" s="145" t="s">
        <v>125</v>
      </c>
      <c r="J73" s="48"/>
      <c r="K73" s="49">
        <v>11531.25</v>
      </c>
      <c r="L73" s="48"/>
      <c r="M73" s="49">
        <v>2345.56</v>
      </c>
      <c r="N73" s="67"/>
      <c r="O73" s="49"/>
      <c r="P73" s="67"/>
      <c r="Q73" s="49"/>
      <c r="R73" s="50"/>
      <c r="S73" s="190">
        <f t="shared" si="1"/>
        <v>13876.81</v>
      </c>
      <c r="T73" s="54"/>
      <c r="U73" s="67"/>
      <c r="V73" s="182"/>
      <c r="W73" s="50"/>
      <c r="X73" s="183"/>
      <c r="Y73" s="51"/>
      <c r="Z73" s="99"/>
      <c r="AA73" s="196"/>
      <c r="AB73" s="184">
        <f t="shared" si="2"/>
        <v>0</v>
      </c>
      <c r="AC73" s="192"/>
      <c r="AD73" s="49"/>
      <c r="AE73" s="197"/>
      <c r="AF73" s="5"/>
    </row>
    <row r="74" spans="1:32" ht="13.9" customHeight="1" thickBot="1" x14ac:dyDescent="0.25">
      <c r="A74" s="4"/>
      <c r="B74" s="59"/>
      <c r="C74" s="61">
        <f t="shared" si="0"/>
        <v>62</v>
      </c>
      <c r="D74" s="46"/>
      <c r="E74" s="146" t="s">
        <v>107</v>
      </c>
      <c r="F74" s="194"/>
      <c r="G74" s="47" t="s">
        <v>91</v>
      </c>
      <c r="H74" s="195"/>
      <c r="I74" s="47"/>
      <c r="J74" s="48"/>
      <c r="K74" s="49">
        <v>15486</v>
      </c>
      <c r="L74" s="48"/>
      <c r="M74" s="49">
        <v>455</v>
      </c>
      <c r="N74" s="67"/>
      <c r="O74" s="49"/>
      <c r="P74" s="67"/>
      <c r="Q74" s="49"/>
      <c r="R74" s="50"/>
      <c r="S74" s="190">
        <f t="shared" si="1"/>
        <v>15941</v>
      </c>
      <c r="T74" s="54"/>
      <c r="U74" s="67"/>
      <c r="V74" s="182">
        <v>517.78</v>
      </c>
      <c r="W74" s="50"/>
      <c r="X74" s="183"/>
      <c r="Y74" s="51"/>
      <c r="Z74" s="99"/>
      <c r="AA74" s="196"/>
      <c r="AB74" s="184">
        <f t="shared" si="2"/>
        <v>517.78</v>
      </c>
      <c r="AC74" s="192"/>
      <c r="AD74" s="49"/>
      <c r="AE74" s="197"/>
      <c r="AF74" s="5"/>
    </row>
    <row r="75" spans="1:32" ht="13.9" customHeight="1" thickBot="1" x14ac:dyDescent="0.25">
      <c r="A75" s="4"/>
      <c r="B75" s="59"/>
      <c r="C75" s="61">
        <f t="shared" si="0"/>
        <v>63</v>
      </c>
      <c r="D75" s="46"/>
      <c r="E75" s="146" t="s">
        <v>110</v>
      </c>
      <c r="F75" s="194"/>
      <c r="G75" s="47" t="s">
        <v>92</v>
      </c>
      <c r="H75" s="195"/>
      <c r="I75" s="47"/>
      <c r="J75" s="48"/>
      <c r="K75" s="49">
        <v>15486</v>
      </c>
      <c r="L75" s="48"/>
      <c r="M75" s="49"/>
      <c r="N75" s="67"/>
      <c r="O75" s="49"/>
      <c r="P75" s="67"/>
      <c r="Q75" s="49"/>
      <c r="R75" s="50"/>
      <c r="S75" s="190">
        <f t="shared" si="1"/>
        <v>15486</v>
      </c>
      <c r="T75" s="54"/>
      <c r="U75" s="67"/>
      <c r="V75" s="182"/>
      <c r="W75" s="50"/>
      <c r="X75" s="183"/>
      <c r="Y75" s="51"/>
      <c r="Z75" s="99"/>
      <c r="AA75" s="196"/>
      <c r="AB75" s="184">
        <f t="shared" si="2"/>
        <v>0</v>
      </c>
      <c r="AC75" s="192"/>
      <c r="AD75" s="49"/>
      <c r="AE75" s="197"/>
      <c r="AF75" s="5"/>
    </row>
    <row r="76" spans="1:32" ht="13.9" customHeight="1" thickBot="1" x14ac:dyDescent="0.25">
      <c r="A76" s="4"/>
      <c r="B76" s="59"/>
      <c r="C76" s="61">
        <f t="shared" si="0"/>
        <v>64</v>
      </c>
      <c r="D76" s="46"/>
      <c r="E76" s="146" t="s">
        <v>112</v>
      </c>
      <c r="F76" s="194"/>
      <c r="G76" s="47" t="s">
        <v>93</v>
      </c>
      <c r="H76" s="195"/>
      <c r="I76" s="47"/>
      <c r="J76" s="48"/>
      <c r="K76" s="49">
        <v>15486</v>
      </c>
      <c r="L76" s="48"/>
      <c r="M76" s="49">
        <v>455</v>
      </c>
      <c r="N76" s="67"/>
      <c r="O76" s="49"/>
      <c r="P76" s="67"/>
      <c r="Q76" s="49"/>
      <c r="R76" s="50"/>
      <c r="S76" s="190">
        <f t="shared" si="1"/>
        <v>15941</v>
      </c>
      <c r="T76" s="54"/>
      <c r="U76" s="67"/>
      <c r="V76" s="182"/>
      <c r="W76" s="50"/>
      <c r="X76" s="183"/>
      <c r="Y76" s="51"/>
      <c r="Z76" s="99"/>
      <c r="AA76" s="196"/>
      <c r="AB76" s="184">
        <f t="shared" si="2"/>
        <v>0</v>
      </c>
      <c r="AC76" s="192"/>
      <c r="AD76" s="49"/>
      <c r="AE76" s="197"/>
      <c r="AF76" s="5"/>
    </row>
    <row r="77" spans="1:32" ht="13.9" customHeight="1" thickBot="1" x14ac:dyDescent="0.25">
      <c r="A77" s="4"/>
      <c r="B77" s="59"/>
      <c r="C77" s="61">
        <f t="shared" ref="C77:C81" si="3">SUM(C76+1)</f>
        <v>65</v>
      </c>
      <c r="D77" s="46"/>
      <c r="E77" s="146" t="s">
        <v>108</v>
      </c>
      <c r="F77" s="194"/>
      <c r="G77" s="47" t="s">
        <v>94</v>
      </c>
      <c r="H77" s="195"/>
      <c r="I77" s="47"/>
      <c r="J77" s="48"/>
      <c r="K77" s="49">
        <v>15486</v>
      </c>
      <c r="L77" s="48"/>
      <c r="M77" s="49">
        <v>2275</v>
      </c>
      <c r="N77" s="67"/>
      <c r="O77" s="49"/>
      <c r="P77" s="67"/>
      <c r="Q77" s="49"/>
      <c r="R77" s="50"/>
      <c r="S77" s="190">
        <f t="shared" si="1"/>
        <v>17761</v>
      </c>
      <c r="T77" s="54"/>
      <c r="U77" s="67"/>
      <c r="V77" s="182"/>
      <c r="W77" s="50"/>
      <c r="X77" s="183"/>
      <c r="Y77" s="51"/>
      <c r="Z77" s="99"/>
      <c r="AA77" s="196"/>
      <c r="AB77" s="184">
        <f t="shared" si="2"/>
        <v>0</v>
      </c>
      <c r="AC77" s="192"/>
      <c r="AD77" s="49"/>
      <c r="AE77" s="197"/>
      <c r="AF77" s="5"/>
    </row>
    <row r="78" spans="1:32" ht="13.9" customHeight="1" thickBot="1" x14ac:dyDescent="0.25">
      <c r="A78" s="4"/>
      <c r="B78" s="59"/>
      <c r="C78" s="61">
        <f t="shared" si="3"/>
        <v>66</v>
      </c>
      <c r="D78" s="46"/>
      <c r="E78" s="146" t="s">
        <v>101</v>
      </c>
      <c r="F78" s="194"/>
      <c r="G78" s="47" t="s">
        <v>95</v>
      </c>
      <c r="H78" s="195"/>
      <c r="I78" s="47" t="s">
        <v>122</v>
      </c>
      <c r="J78" s="48"/>
      <c r="K78" s="49">
        <v>12646.9</v>
      </c>
      <c r="L78" s="48"/>
      <c r="M78" s="49"/>
      <c r="N78" s="67"/>
      <c r="O78" s="49"/>
      <c r="P78" s="67"/>
      <c r="Q78" s="49"/>
      <c r="R78" s="50"/>
      <c r="S78" s="190">
        <f t="shared" si="1"/>
        <v>12646.9</v>
      </c>
      <c r="T78" s="54"/>
      <c r="U78" s="67"/>
      <c r="V78" s="182"/>
      <c r="W78" s="50"/>
      <c r="X78" s="183"/>
      <c r="Y78" s="51"/>
      <c r="Z78" s="99"/>
      <c r="AA78" s="196"/>
      <c r="AB78" s="184">
        <f t="shared" si="2"/>
        <v>0</v>
      </c>
      <c r="AC78" s="192"/>
      <c r="AD78" s="49"/>
      <c r="AE78" s="197"/>
      <c r="AF78" s="5"/>
    </row>
    <row r="79" spans="1:32" ht="13.9" customHeight="1" thickBot="1" x14ac:dyDescent="0.25">
      <c r="A79" s="4"/>
      <c r="B79" s="59"/>
      <c r="C79" s="61">
        <f t="shared" si="3"/>
        <v>67</v>
      </c>
      <c r="D79" s="46"/>
      <c r="E79" s="146" t="s">
        <v>101</v>
      </c>
      <c r="F79" s="194"/>
      <c r="G79" s="47" t="s">
        <v>96</v>
      </c>
      <c r="H79" s="195"/>
      <c r="I79" s="47"/>
      <c r="J79" s="48"/>
      <c r="K79" s="49">
        <v>15486</v>
      </c>
      <c r="L79" s="48"/>
      <c r="M79" s="49">
        <v>623.79</v>
      </c>
      <c r="N79" s="67"/>
      <c r="O79" s="49"/>
      <c r="P79" s="67"/>
      <c r="Q79" s="49"/>
      <c r="R79" s="50"/>
      <c r="S79" s="190">
        <f t="shared" si="1"/>
        <v>16109.79</v>
      </c>
      <c r="T79" s="54"/>
      <c r="U79" s="67"/>
      <c r="V79" s="182"/>
      <c r="W79" s="50"/>
      <c r="X79" s="183"/>
      <c r="Y79" s="51"/>
      <c r="Z79" s="99"/>
      <c r="AA79" s="196"/>
      <c r="AB79" s="184">
        <f t="shared" si="2"/>
        <v>0</v>
      </c>
      <c r="AC79" s="192"/>
      <c r="AD79" s="49"/>
      <c r="AE79" s="197"/>
      <c r="AF79" s="5"/>
    </row>
    <row r="80" spans="1:32" ht="13.9" customHeight="1" thickBot="1" x14ac:dyDescent="0.25">
      <c r="A80" s="4"/>
      <c r="B80" s="59"/>
      <c r="C80" s="61">
        <f t="shared" si="3"/>
        <v>68</v>
      </c>
      <c r="D80" s="46"/>
      <c r="E80" s="146" t="s">
        <v>102</v>
      </c>
      <c r="F80" s="194"/>
      <c r="G80" s="47" t="s">
        <v>97</v>
      </c>
      <c r="H80" s="195"/>
      <c r="I80" s="47"/>
      <c r="J80" s="48"/>
      <c r="K80" s="49">
        <v>15486</v>
      </c>
      <c r="L80" s="48"/>
      <c r="M80" s="49">
        <v>5005</v>
      </c>
      <c r="N80" s="67"/>
      <c r="O80" s="49"/>
      <c r="P80" s="67"/>
      <c r="Q80" s="49"/>
      <c r="R80" s="50"/>
      <c r="S80" s="190">
        <f t="shared" si="1"/>
        <v>20491</v>
      </c>
      <c r="T80" s="54"/>
      <c r="U80" s="67"/>
      <c r="V80" s="182"/>
      <c r="W80" s="50"/>
      <c r="X80" s="183"/>
      <c r="Y80" s="51"/>
      <c r="Z80" s="99"/>
      <c r="AA80" s="196"/>
      <c r="AB80" s="184">
        <f t="shared" si="2"/>
        <v>0</v>
      </c>
      <c r="AC80" s="192"/>
      <c r="AD80" s="49"/>
      <c r="AE80" s="197"/>
      <c r="AF80" s="5"/>
    </row>
    <row r="81" spans="1:174" ht="13.5" thickBot="1" x14ac:dyDescent="0.25">
      <c r="A81" s="4"/>
      <c r="B81" s="59"/>
      <c r="C81" s="61">
        <f t="shared" si="3"/>
        <v>69</v>
      </c>
      <c r="D81" s="46"/>
      <c r="E81" s="146" t="s">
        <v>100</v>
      </c>
      <c r="F81" s="194"/>
      <c r="G81" s="47" t="s">
        <v>98</v>
      </c>
      <c r="H81" s="195"/>
      <c r="I81" s="47"/>
      <c r="J81" s="48"/>
      <c r="K81" s="49">
        <v>15486</v>
      </c>
      <c r="L81" s="48"/>
      <c r="M81" s="49">
        <v>4550</v>
      </c>
      <c r="N81" s="67"/>
      <c r="O81" s="49"/>
      <c r="P81" s="67"/>
      <c r="Q81" s="49"/>
      <c r="R81" s="50"/>
      <c r="S81" s="190">
        <f t="shared" si="1"/>
        <v>20036</v>
      </c>
      <c r="T81" s="54"/>
      <c r="U81" s="67"/>
      <c r="V81" s="182"/>
      <c r="W81" s="50"/>
      <c r="X81" s="183"/>
      <c r="Y81" s="51"/>
      <c r="Z81" s="99"/>
      <c r="AA81" s="196"/>
      <c r="AB81" s="184">
        <f t="shared" si="2"/>
        <v>0</v>
      </c>
      <c r="AC81" s="192"/>
      <c r="AD81" s="49"/>
      <c r="AE81" s="197"/>
      <c r="AF81" s="5"/>
    </row>
    <row r="82" spans="1:174" x14ac:dyDescent="0.2">
      <c r="A82" s="4"/>
      <c r="B82" s="59"/>
      <c r="C82" s="23"/>
      <c r="D82" s="23"/>
      <c r="E82" s="198"/>
      <c r="F82" s="198"/>
      <c r="G82" s="198"/>
      <c r="H82" s="198"/>
      <c r="I82" s="198"/>
      <c r="J82" s="28"/>
      <c r="K82" s="54"/>
      <c r="L82" s="28"/>
      <c r="M82" s="54"/>
      <c r="N82" s="54"/>
      <c r="O82" s="54"/>
      <c r="P82" s="54"/>
      <c r="Q82" s="54"/>
      <c r="R82" s="35"/>
      <c r="S82" s="54"/>
      <c r="T82" s="54"/>
      <c r="U82" s="54"/>
      <c r="V82" s="54"/>
      <c r="W82" s="35"/>
      <c r="X82" s="55"/>
      <c r="Y82" s="24"/>
      <c r="Z82" s="199"/>
      <c r="AA82" s="199"/>
      <c r="AB82" s="199"/>
      <c r="AC82" s="199"/>
      <c r="AD82" s="54"/>
      <c r="AE82" s="200"/>
      <c r="AF82" s="5"/>
    </row>
    <row r="83" spans="1:174" s="10" customFormat="1" ht="16.5" customHeight="1" x14ac:dyDescent="0.2">
      <c r="A83" s="2"/>
      <c r="B83" s="59"/>
      <c r="C83" s="164" t="s">
        <v>11</v>
      </c>
      <c r="D83" s="105"/>
      <c r="E83" s="105"/>
      <c r="F83" s="198"/>
      <c r="G83" s="198"/>
      <c r="H83" s="198"/>
      <c r="I83" s="198"/>
      <c r="J83" s="28"/>
      <c r="K83" s="66">
        <f>SUM(K13:K81)</f>
        <v>922693.6100000001</v>
      </c>
      <c r="L83" s="165"/>
      <c r="M83" s="66">
        <f>SUM(M13:M81)</f>
        <v>117153.71999999999</v>
      </c>
      <c r="N83" s="55"/>
      <c r="O83" s="66">
        <f>SUM(O13:O81)</f>
        <v>34706.449999999997</v>
      </c>
      <c r="P83" s="55"/>
      <c r="Q83" s="66">
        <f>SUM(Q13:Q81)</f>
        <v>6249.96</v>
      </c>
      <c r="R83" s="166"/>
      <c r="S83" s="66">
        <f>SUM(S13:S81)</f>
        <v>1080803.7400000002</v>
      </c>
      <c r="T83" s="55"/>
      <c r="U83" s="55"/>
      <c r="V83" s="167">
        <f>SUM(V13:V81)</f>
        <v>1393.55</v>
      </c>
      <c r="W83" s="166"/>
      <c r="X83" s="167">
        <f>SUM(X13:X81)</f>
        <v>3982.1199999999994</v>
      </c>
      <c r="Y83" s="27"/>
      <c r="Z83" s="201">
        <f>SUM(Z13:Z81)</f>
        <v>781.27</v>
      </c>
      <c r="AA83" s="202"/>
      <c r="AB83" s="201">
        <f>SUM(AB13:AB81)</f>
        <v>6156.9399999999987</v>
      </c>
      <c r="AC83" s="203"/>
      <c r="AD83" s="66">
        <f>SUM(AD13:AD81)</f>
        <v>0</v>
      </c>
      <c r="AE83" s="204"/>
      <c r="AF83" s="2"/>
    </row>
    <row r="84" spans="1:174" ht="13.9" customHeight="1" thickBot="1" x14ac:dyDescent="0.25">
      <c r="A84" s="4"/>
      <c r="B84" s="63"/>
      <c r="C84" s="25"/>
      <c r="D84" s="25"/>
      <c r="E84" s="69"/>
      <c r="F84" s="69"/>
      <c r="G84" s="69"/>
      <c r="H84" s="69"/>
      <c r="I84" s="69"/>
      <c r="J84" s="69"/>
      <c r="K84" s="70"/>
      <c r="L84" s="69"/>
      <c r="M84" s="70"/>
      <c r="N84" s="70"/>
      <c r="O84" s="70"/>
      <c r="P84" s="70"/>
      <c r="Q84" s="70"/>
      <c r="R84" s="71"/>
      <c r="S84" s="72"/>
      <c r="T84" s="72"/>
      <c r="U84" s="72"/>
      <c r="V84" s="72"/>
      <c r="W84" s="71"/>
      <c r="X84" s="71"/>
      <c r="Y84" s="25"/>
      <c r="Z84" s="71"/>
      <c r="AA84" s="71"/>
      <c r="AB84" s="71"/>
      <c r="AC84" s="71"/>
      <c r="AD84" s="71"/>
      <c r="AE84" s="73"/>
      <c r="AF84" s="5"/>
    </row>
    <row r="85" spans="1:174" s="19" customFormat="1" x14ac:dyDescent="0.2">
      <c r="A85" s="75"/>
      <c r="B85" s="20"/>
      <c r="C85" s="20"/>
      <c r="D85" s="20"/>
      <c r="E85" s="76"/>
      <c r="F85" s="76"/>
      <c r="G85" s="76"/>
      <c r="H85" s="76"/>
      <c r="I85" s="76"/>
      <c r="J85" s="76"/>
      <c r="K85" s="77"/>
      <c r="L85" s="76"/>
      <c r="M85" s="77"/>
      <c r="N85" s="77"/>
      <c r="O85" s="77"/>
      <c r="P85" s="77"/>
      <c r="Q85" s="77"/>
      <c r="R85" s="78"/>
      <c r="S85" s="79"/>
      <c r="T85" s="79"/>
      <c r="U85" s="79"/>
      <c r="V85" s="79"/>
      <c r="W85" s="78"/>
      <c r="X85" s="78"/>
      <c r="Y85" s="20"/>
      <c r="Z85" s="78"/>
      <c r="AA85" s="78"/>
      <c r="AB85" s="78"/>
      <c r="AC85" s="78"/>
      <c r="AD85" s="78"/>
      <c r="AE85" s="78"/>
      <c r="AF85" s="80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</row>
    <row r="86" spans="1:174" s="19" customFormat="1" ht="30.75" customHeight="1" x14ac:dyDescent="0.2">
      <c r="A86" s="75"/>
      <c r="B86" s="235" t="s">
        <v>32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80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</row>
    <row r="87" spans="1:174" s="19" customFormat="1" ht="14.25" customHeight="1" thickBot="1" x14ac:dyDescent="0.25">
      <c r="A87" s="75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80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</row>
    <row r="88" spans="1:174" s="161" customFormat="1" ht="10.5" customHeight="1" x14ac:dyDescent="0.3">
      <c r="A88" s="162"/>
      <c r="B88" s="171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9"/>
      <c r="Z88" s="169"/>
      <c r="AA88" s="169"/>
      <c r="AB88" s="169"/>
      <c r="AC88" s="169"/>
      <c r="AD88" s="169"/>
      <c r="AE88" s="170"/>
      <c r="AF88" s="163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</row>
    <row r="89" spans="1:174" s="33" customFormat="1" ht="48" customHeight="1" x14ac:dyDescent="0.2">
      <c r="A89" s="29"/>
      <c r="B89" s="60"/>
      <c r="C89" s="36"/>
      <c r="D89" s="36"/>
      <c r="E89" s="36"/>
      <c r="F89" s="36"/>
      <c r="G89" s="52"/>
      <c r="H89" s="52"/>
      <c r="I89" s="52"/>
      <c r="J89" s="36"/>
      <c r="K89" s="52"/>
      <c r="L89" s="36"/>
      <c r="M89" s="52"/>
      <c r="N89" s="52"/>
      <c r="O89" s="52"/>
      <c r="P89" s="52"/>
      <c r="Q89" s="52"/>
      <c r="R89" s="36"/>
      <c r="S89" s="160"/>
      <c r="T89" s="52"/>
      <c r="U89" s="36"/>
      <c r="V89" s="52"/>
      <c r="W89" s="36"/>
      <c r="X89" s="236" t="s">
        <v>28</v>
      </c>
      <c r="Y89" s="237"/>
      <c r="Z89" s="237"/>
      <c r="AA89" s="52"/>
      <c r="AB89" s="52"/>
      <c r="AC89" s="52"/>
      <c r="AD89" s="52"/>
      <c r="AE89" s="150"/>
      <c r="AF89" s="32"/>
    </row>
    <row r="90" spans="1:174" s="19" customFormat="1" ht="60.75" customHeight="1" x14ac:dyDescent="0.2">
      <c r="A90" s="75"/>
      <c r="B90" s="60"/>
      <c r="C90" s="30" t="s">
        <v>7</v>
      </c>
      <c r="D90" s="36"/>
      <c r="E90" s="30" t="s">
        <v>5</v>
      </c>
      <c r="F90" s="36"/>
      <c r="G90" s="31" t="s">
        <v>6</v>
      </c>
      <c r="H90" s="52"/>
      <c r="I90" s="52"/>
      <c r="J90" s="36"/>
      <c r="K90" s="52"/>
      <c r="L90" s="36"/>
      <c r="M90" s="52"/>
      <c r="N90" s="52"/>
      <c r="O90" s="52"/>
      <c r="P90" s="52"/>
      <c r="Q90" s="52"/>
      <c r="R90" s="36"/>
      <c r="S90" s="36"/>
      <c r="T90" s="36"/>
      <c r="U90" s="36"/>
      <c r="V90" s="31" t="s">
        <v>8</v>
      </c>
      <c r="W90" s="36"/>
      <c r="X90" s="31" t="s">
        <v>21</v>
      </c>
      <c r="Y90" s="174"/>
      <c r="Z90" s="31" t="s">
        <v>23</v>
      </c>
      <c r="AA90" s="36"/>
      <c r="AB90" s="151" t="s">
        <v>17</v>
      </c>
      <c r="AC90" s="52"/>
      <c r="AD90" s="36"/>
      <c r="AE90" s="150"/>
      <c r="AF90" s="80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</row>
    <row r="91" spans="1:174" s="19" customFormat="1" x14ac:dyDescent="0.2">
      <c r="A91" s="75"/>
      <c r="B91" s="59"/>
      <c r="C91" s="15"/>
      <c r="D91" s="22"/>
      <c r="E91" s="20"/>
      <c r="F91" s="24"/>
      <c r="G91" s="20"/>
      <c r="H91" s="24"/>
      <c r="I91" s="24"/>
      <c r="J91" s="27"/>
      <c r="K91" s="37"/>
      <c r="L91" s="34"/>
      <c r="M91" s="37"/>
      <c r="N91" s="37"/>
      <c r="O91" s="37"/>
      <c r="P91" s="37"/>
      <c r="Q91" s="37"/>
      <c r="R91" s="27"/>
      <c r="S91" s="37"/>
      <c r="T91" s="37"/>
      <c r="U91" s="37"/>
      <c r="V91" s="159" t="s">
        <v>1</v>
      </c>
      <c r="W91" s="24"/>
      <c r="X91" s="159" t="s">
        <v>1</v>
      </c>
      <c r="Y91" s="173"/>
      <c r="Z91" s="159" t="s">
        <v>1</v>
      </c>
      <c r="AA91" s="22"/>
      <c r="AB91" s="159" t="s">
        <v>1</v>
      </c>
      <c r="AC91" s="37"/>
      <c r="AD91" s="22"/>
      <c r="AE91" s="53"/>
      <c r="AF91" s="80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</row>
    <row r="92" spans="1:174" s="19" customFormat="1" ht="13.9" customHeight="1" thickBot="1" x14ac:dyDescent="0.25">
      <c r="A92" s="75"/>
      <c r="B92" s="59"/>
      <c r="C92" s="26"/>
      <c r="D92" s="26"/>
      <c r="E92" s="26"/>
      <c r="F92" s="26"/>
      <c r="G92" s="26"/>
      <c r="H92" s="26"/>
      <c r="I92" s="26"/>
      <c r="J92" s="27"/>
      <c r="K92" s="37"/>
      <c r="L92" s="34"/>
      <c r="M92" s="37"/>
      <c r="N92" s="37"/>
      <c r="O92" s="37"/>
      <c r="P92" s="37"/>
      <c r="Q92" s="37"/>
      <c r="R92" s="27"/>
      <c r="S92" s="37"/>
      <c r="T92" s="37"/>
      <c r="U92" s="37"/>
      <c r="V92" s="21"/>
      <c r="W92" s="24"/>
      <c r="X92" s="34"/>
      <c r="Y92" s="24"/>
      <c r="Z92" s="34"/>
      <c r="AA92" s="34"/>
      <c r="AB92" s="34"/>
      <c r="AC92" s="34"/>
      <c r="AD92" s="34"/>
      <c r="AE92" s="39"/>
      <c r="AF92" s="80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</row>
    <row r="93" spans="1:174" s="19" customFormat="1" ht="13.5" thickBot="1" x14ac:dyDescent="0.25">
      <c r="A93" s="75"/>
      <c r="B93" s="59"/>
      <c r="C93" s="61">
        <f t="shared" ref="C93:C99" si="4">SUM(C92+1)</f>
        <v>1</v>
      </c>
      <c r="D93" s="40"/>
      <c r="E93" s="41"/>
      <c r="F93" s="187"/>
      <c r="G93" s="41"/>
      <c r="H93" s="187"/>
      <c r="I93" s="187"/>
      <c r="J93" s="42"/>
      <c r="K93" s="189"/>
      <c r="L93" s="42"/>
      <c r="M93" s="189"/>
      <c r="N93" s="189"/>
      <c r="O93" s="189"/>
      <c r="P93" s="189"/>
      <c r="Q93" s="189"/>
      <c r="R93" s="44"/>
      <c r="S93" s="189"/>
      <c r="T93" s="189"/>
      <c r="U93" s="189"/>
      <c r="V93" s="180"/>
      <c r="W93" s="44"/>
      <c r="X93" s="181"/>
      <c r="Y93" s="45"/>
      <c r="Z93" s="98"/>
      <c r="AA93" s="191"/>
      <c r="AB93" s="184">
        <f>SUM(V93:Z93)</f>
        <v>0</v>
      </c>
      <c r="AC93" s="192"/>
      <c r="AD93" s="191"/>
      <c r="AE93" s="193"/>
      <c r="AF93" s="80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</row>
    <row r="94" spans="1:174" s="19" customFormat="1" ht="13.5" hidden="1" thickBot="1" x14ac:dyDescent="0.25">
      <c r="A94" s="75"/>
      <c r="B94" s="59"/>
      <c r="C94" s="61">
        <f>SUM(C93+1)</f>
        <v>2</v>
      </c>
      <c r="D94" s="46"/>
      <c r="E94" s="47"/>
      <c r="F94" s="194"/>
      <c r="G94" s="47"/>
      <c r="H94" s="194"/>
      <c r="I94" s="194"/>
      <c r="J94" s="48"/>
      <c r="K94" s="67"/>
      <c r="L94" s="48"/>
      <c r="M94" s="67"/>
      <c r="N94" s="67"/>
      <c r="O94" s="67"/>
      <c r="P94" s="67"/>
      <c r="Q94" s="67"/>
      <c r="R94" s="50"/>
      <c r="S94" s="67"/>
      <c r="T94" s="67"/>
      <c r="U94" s="67"/>
      <c r="V94" s="182"/>
      <c r="W94" s="50"/>
      <c r="X94" s="183"/>
      <c r="Y94" s="51"/>
      <c r="Z94" s="99"/>
      <c r="AA94" s="196"/>
      <c r="AB94" s="184">
        <f t="shared" ref="AB94:AB99" si="5">SUM(V94:Z94)</f>
        <v>0</v>
      </c>
      <c r="AC94" s="205"/>
      <c r="AD94" s="196"/>
      <c r="AE94" s="197"/>
      <c r="AF94" s="80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</row>
    <row r="95" spans="1:174" s="19" customFormat="1" ht="13.5" hidden="1" thickBot="1" x14ac:dyDescent="0.25">
      <c r="A95" s="75"/>
      <c r="B95" s="59"/>
      <c r="C95" s="61">
        <f t="shared" si="4"/>
        <v>3</v>
      </c>
      <c r="D95" s="46"/>
      <c r="E95" s="47"/>
      <c r="F95" s="194"/>
      <c r="G95" s="47"/>
      <c r="H95" s="194"/>
      <c r="I95" s="194"/>
      <c r="J95" s="48"/>
      <c r="K95" s="67"/>
      <c r="L95" s="48"/>
      <c r="M95" s="67"/>
      <c r="N95" s="67"/>
      <c r="O95" s="67"/>
      <c r="P95" s="67"/>
      <c r="Q95" s="67"/>
      <c r="R95" s="50"/>
      <c r="S95" s="67"/>
      <c r="T95" s="67"/>
      <c r="U95" s="67"/>
      <c r="V95" s="182"/>
      <c r="W95" s="50"/>
      <c r="X95" s="183"/>
      <c r="Y95" s="51"/>
      <c r="Z95" s="99"/>
      <c r="AA95" s="196"/>
      <c r="AB95" s="184">
        <f t="shared" si="5"/>
        <v>0</v>
      </c>
      <c r="AC95" s="205"/>
      <c r="AD95" s="196"/>
      <c r="AE95" s="197"/>
      <c r="AF95" s="80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</row>
    <row r="96" spans="1:174" s="19" customFormat="1" ht="13.5" hidden="1" thickBot="1" x14ac:dyDescent="0.25">
      <c r="A96" s="75"/>
      <c r="B96" s="59"/>
      <c r="C96" s="61">
        <f t="shared" si="4"/>
        <v>4</v>
      </c>
      <c r="D96" s="46"/>
      <c r="E96" s="47"/>
      <c r="F96" s="194"/>
      <c r="G96" s="47"/>
      <c r="H96" s="194"/>
      <c r="I96" s="194"/>
      <c r="J96" s="48"/>
      <c r="K96" s="67"/>
      <c r="L96" s="48"/>
      <c r="M96" s="67"/>
      <c r="N96" s="67"/>
      <c r="O96" s="67"/>
      <c r="P96" s="67"/>
      <c r="Q96" s="67"/>
      <c r="R96" s="50"/>
      <c r="S96" s="67"/>
      <c r="T96" s="67"/>
      <c r="U96" s="67"/>
      <c r="V96" s="182"/>
      <c r="W96" s="50"/>
      <c r="X96" s="183"/>
      <c r="Y96" s="51"/>
      <c r="Z96" s="99"/>
      <c r="AA96" s="196"/>
      <c r="AB96" s="184">
        <f t="shared" si="5"/>
        <v>0</v>
      </c>
      <c r="AC96" s="205"/>
      <c r="AD96" s="196"/>
      <c r="AE96" s="197"/>
      <c r="AF96" s="80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</row>
    <row r="97" spans="1:68" s="19" customFormat="1" ht="13.5" hidden="1" thickBot="1" x14ac:dyDescent="0.25">
      <c r="A97" s="75"/>
      <c r="B97" s="59"/>
      <c r="C97" s="61">
        <f t="shared" si="4"/>
        <v>5</v>
      </c>
      <c r="D97" s="46"/>
      <c r="E97" s="47"/>
      <c r="F97" s="194"/>
      <c r="G97" s="47"/>
      <c r="H97" s="194"/>
      <c r="I97" s="194"/>
      <c r="J97" s="48"/>
      <c r="K97" s="67"/>
      <c r="L97" s="48"/>
      <c r="M97" s="67"/>
      <c r="N97" s="67"/>
      <c r="O97" s="67"/>
      <c r="P97" s="67"/>
      <c r="Q97" s="67"/>
      <c r="R97" s="50"/>
      <c r="S97" s="67"/>
      <c r="T97" s="67"/>
      <c r="U97" s="67"/>
      <c r="V97" s="182"/>
      <c r="W97" s="50"/>
      <c r="X97" s="179"/>
      <c r="Y97" s="51"/>
      <c r="Z97" s="99"/>
      <c r="AA97" s="196"/>
      <c r="AB97" s="184">
        <f t="shared" si="5"/>
        <v>0</v>
      </c>
      <c r="AC97" s="205"/>
      <c r="AD97" s="196"/>
      <c r="AE97" s="197"/>
      <c r="AF97" s="80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</row>
    <row r="98" spans="1:68" s="19" customFormat="1" ht="13.5" hidden="1" thickBot="1" x14ac:dyDescent="0.25">
      <c r="A98" s="75"/>
      <c r="B98" s="59"/>
      <c r="C98" s="61">
        <f t="shared" si="4"/>
        <v>6</v>
      </c>
      <c r="D98" s="46"/>
      <c r="E98" s="47"/>
      <c r="F98" s="194"/>
      <c r="G98" s="47"/>
      <c r="H98" s="194"/>
      <c r="I98" s="194"/>
      <c r="J98" s="48"/>
      <c r="K98" s="67"/>
      <c r="L98" s="48"/>
      <c r="M98" s="67"/>
      <c r="N98" s="67"/>
      <c r="O98" s="67"/>
      <c r="P98" s="67"/>
      <c r="Q98" s="67"/>
      <c r="R98" s="50"/>
      <c r="S98" s="67"/>
      <c r="T98" s="67"/>
      <c r="U98" s="67"/>
      <c r="V98" s="182"/>
      <c r="W98" s="50"/>
      <c r="X98" s="183"/>
      <c r="Y98" s="51"/>
      <c r="Z98" s="99"/>
      <c r="AA98" s="196"/>
      <c r="AB98" s="184">
        <f t="shared" si="5"/>
        <v>0</v>
      </c>
      <c r="AC98" s="205"/>
      <c r="AD98" s="196"/>
      <c r="AE98" s="197"/>
      <c r="AF98" s="80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</row>
    <row r="99" spans="1:68" s="19" customFormat="1" ht="13.5" hidden="1" thickBot="1" x14ac:dyDescent="0.25">
      <c r="A99" s="75"/>
      <c r="B99" s="59"/>
      <c r="C99" s="61">
        <f t="shared" si="4"/>
        <v>7</v>
      </c>
      <c r="D99" s="46"/>
      <c r="E99" s="47"/>
      <c r="F99" s="194"/>
      <c r="G99" s="47"/>
      <c r="H99" s="194"/>
      <c r="I99" s="194"/>
      <c r="J99" s="48"/>
      <c r="K99" s="67"/>
      <c r="L99" s="48"/>
      <c r="M99" s="67"/>
      <c r="N99" s="67"/>
      <c r="O99" s="67"/>
      <c r="P99" s="67"/>
      <c r="Q99" s="67"/>
      <c r="R99" s="50"/>
      <c r="S99" s="67"/>
      <c r="T99" s="67"/>
      <c r="U99" s="67"/>
      <c r="V99" s="182"/>
      <c r="W99" s="50"/>
      <c r="X99" s="183"/>
      <c r="Y99" s="51"/>
      <c r="Z99" s="99"/>
      <c r="AA99" s="196"/>
      <c r="AB99" s="184">
        <f t="shared" si="5"/>
        <v>0</v>
      </c>
      <c r="AC99" s="205"/>
      <c r="AD99" s="196"/>
      <c r="AE99" s="197"/>
      <c r="AF99" s="80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</row>
    <row r="100" spans="1:68" s="19" customFormat="1" ht="13.9" customHeight="1" thickBot="1" x14ac:dyDescent="0.25">
      <c r="A100" s="75"/>
      <c r="B100" s="59"/>
      <c r="C100" s="46"/>
      <c r="D100" s="46"/>
      <c r="E100" s="194"/>
      <c r="F100" s="194"/>
      <c r="G100" s="194"/>
      <c r="H100" s="194"/>
      <c r="I100" s="194"/>
      <c r="J100" s="48"/>
      <c r="K100" s="67"/>
      <c r="L100" s="48"/>
      <c r="M100" s="67"/>
      <c r="N100" s="67"/>
      <c r="O100" s="67"/>
      <c r="P100" s="67"/>
      <c r="Q100" s="67"/>
      <c r="R100" s="50"/>
      <c r="S100" s="67"/>
      <c r="T100" s="67"/>
      <c r="U100" s="67"/>
      <c r="V100" s="67"/>
      <c r="W100" s="50"/>
      <c r="X100" s="68"/>
      <c r="Y100" s="51"/>
      <c r="Z100" s="196"/>
      <c r="AA100" s="196"/>
      <c r="AB100" s="196"/>
      <c r="AC100" s="196"/>
      <c r="AD100" s="196"/>
      <c r="AE100" s="197"/>
      <c r="AF100" s="80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</row>
    <row r="101" spans="1:68" s="19" customFormat="1" x14ac:dyDescent="0.2">
      <c r="A101" s="75"/>
      <c r="B101" s="59"/>
      <c r="C101" s="97" t="s">
        <v>11</v>
      </c>
      <c r="D101" s="206"/>
      <c r="E101" s="206"/>
      <c r="F101" s="207"/>
      <c r="G101" s="207"/>
      <c r="H101" s="207"/>
      <c r="I101" s="207"/>
      <c r="J101" s="56"/>
      <c r="K101" s="208"/>
      <c r="L101" s="56"/>
      <c r="M101" s="208"/>
      <c r="N101" s="208"/>
      <c r="O101" s="208"/>
      <c r="P101" s="208"/>
      <c r="Q101" s="208"/>
      <c r="R101" s="57"/>
      <c r="S101" s="209"/>
      <c r="T101" s="209"/>
      <c r="U101" s="209"/>
      <c r="V101" s="58">
        <f>SUM(V93:V99)</f>
        <v>0</v>
      </c>
      <c r="W101" s="95"/>
      <c r="X101" s="58">
        <f>SUM(X93:X99)</f>
        <v>0</v>
      </c>
      <c r="Y101" s="96"/>
      <c r="Z101" s="210">
        <f>SUM(Z93:Z99)</f>
        <v>0</v>
      </c>
      <c r="AA101" s="211"/>
      <c r="AB101" s="210">
        <f>SUM(AB93:AB99)</f>
        <v>0</v>
      </c>
      <c r="AC101" s="212"/>
      <c r="AD101" s="211"/>
      <c r="AE101" s="213"/>
      <c r="AF101" s="80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</row>
    <row r="102" spans="1:68" s="19" customFormat="1" ht="13.9" customHeight="1" thickBot="1" x14ac:dyDescent="0.25">
      <c r="A102" s="75"/>
      <c r="B102" s="63"/>
      <c r="C102" s="88"/>
      <c r="D102" s="88"/>
      <c r="E102" s="214"/>
      <c r="F102" s="214"/>
      <c r="G102" s="214"/>
      <c r="H102" s="214"/>
      <c r="I102" s="214"/>
      <c r="J102" s="89"/>
      <c r="K102" s="91"/>
      <c r="L102" s="89"/>
      <c r="M102" s="91"/>
      <c r="N102" s="91"/>
      <c r="O102" s="91"/>
      <c r="P102" s="91"/>
      <c r="Q102" s="91"/>
      <c r="R102" s="90"/>
      <c r="S102" s="91"/>
      <c r="T102" s="91"/>
      <c r="U102" s="91"/>
      <c r="V102" s="91"/>
      <c r="W102" s="90"/>
      <c r="X102" s="92"/>
      <c r="Y102" s="25"/>
      <c r="Z102" s="215"/>
      <c r="AA102" s="215"/>
      <c r="AB102" s="215"/>
      <c r="AC102" s="215"/>
      <c r="AD102" s="215"/>
      <c r="AE102" s="216"/>
      <c r="AF102" s="80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</row>
    <row r="103" spans="1:68" s="19" customFormat="1" ht="13.5" thickBot="1" x14ac:dyDescent="0.25">
      <c r="A103" s="75"/>
      <c r="B103" s="81"/>
      <c r="C103" s="16"/>
      <c r="D103" s="16"/>
      <c r="E103" s="217"/>
      <c r="F103" s="217"/>
      <c r="G103" s="217"/>
      <c r="H103" s="217"/>
      <c r="I103" s="217"/>
      <c r="J103" s="17"/>
      <c r="K103" s="65"/>
      <c r="L103" s="17"/>
      <c r="M103" s="65"/>
      <c r="N103" s="65"/>
      <c r="O103" s="65"/>
      <c r="P103" s="65"/>
      <c r="Q103" s="65"/>
      <c r="R103" s="18"/>
      <c r="S103" s="65"/>
      <c r="T103" s="65"/>
      <c r="U103" s="65"/>
      <c r="V103" s="65"/>
      <c r="W103" s="18"/>
      <c r="X103" s="66"/>
      <c r="Y103" s="20"/>
      <c r="Z103" s="218"/>
      <c r="AA103" s="218"/>
      <c r="AB103" s="218"/>
      <c r="AC103" s="218"/>
      <c r="AD103" s="218"/>
      <c r="AE103" s="218"/>
      <c r="AF103" s="80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</row>
    <row r="104" spans="1:68" s="19" customFormat="1" ht="13.9" customHeight="1" x14ac:dyDescent="0.2">
      <c r="A104" s="75"/>
      <c r="B104" s="62"/>
      <c r="C104" s="82"/>
      <c r="D104" s="82"/>
      <c r="E104" s="83"/>
      <c r="F104" s="83"/>
      <c r="G104" s="83"/>
      <c r="H104" s="83"/>
      <c r="I104" s="83"/>
      <c r="J104" s="83"/>
      <c r="K104" s="84"/>
      <c r="L104" s="83"/>
      <c r="M104" s="84"/>
      <c r="N104" s="84"/>
      <c r="O104" s="84"/>
      <c r="P104" s="84"/>
      <c r="Q104" s="84"/>
      <c r="R104" s="85"/>
      <c r="S104" s="86"/>
      <c r="T104" s="86"/>
      <c r="U104" s="86"/>
      <c r="V104" s="86"/>
      <c r="W104" s="85"/>
      <c r="X104" s="85"/>
      <c r="Y104" s="82"/>
      <c r="Z104" s="85"/>
      <c r="AA104" s="85"/>
      <c r="AB104" s="85"/>
      <c r="AC104" s="85"/>
      <c r="AD104" s="85"/>
      <c r="AE104" s="87"/>
      <c r="AF104" s="80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</row>
    <row r="105" spans="1:68" s="19" customFormat="1" x14ac:dyDescent="0.2">
      <c r="A105" s="75"/>
      <c r="B105" s="59"/>
      <c r="C105" s="230" t="s">
        <v>10</v>
      </c>
      <c r="D105" s="231"/>
      <c r="E105" s="231"/>
      <c r="F105" s="219"/>
      <c r="G105" s="219"/>
      <c r="H105" s="219"/>
      <c r="I105" s="219"/>
      <c r="J105" s="74"/>
      <c r="K105" s="100">
        <f>K83</f>
        <v>922693.6100000001</v>
      </c>
      <c r="L105" s="101"/>
      <c r="M105" s="100">
        <f>M83</f>
        <v>117153.71999999999</v>
      </c>
      <c r="N105" s="105"/>
      <c r="O105" s="100">
        <f>O83</f>
        <v>34706.449999999997</v>
      </c>
      <c r="P105" s="106"/>
      <c r="Q105" s="100">
        <f>Q83</f>
        <v>6249.96</v>
      </c>
      <c r="R105" s="102"/>
      <c r="S105" s="100">
        <f>S83</f>
        <v>1080803.7400000002</v>
      </c>
      <c r="T105" s="104"/>
      <c r="U105" s="104"/>
      <c r="V105" s="103">
        <f>V83+V101</f>
        <v>1393.55</v>
      </c>
      <c r="W105" s="102"/>
      <c r="X105" s="103">
        <f>X83+X101</f>
        <v>3982.1199999999994</v>
      </c>
      <c r="Y105" s="101"/>
      <c r="Z105" s="103">
        <f>Z83+Z101</f>
        <v>781.27</v>
      </c>
      <c r="AA105" s="102"/>
      <c r="AB105" s="103">
        <f>AB83+AB101</f>
        <v>6156.9399999999987</v>
      </c>
      <c r="AC105" s="104"/>
      <c r="AD105" s="100">
        <f>AD83</f>
        <v>0</v>
      </c>
      <c r="AE105" s="152"/>
      <c r="AF105" s="80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</row>
    <row r="106" spans="1:68" s="19" customFormat="1" ht="13.9" customHeight="1" thickBot="1" x14ac:dyDescent="0.25">
      <c r="A106" s="75"/>
      <c r="B106" s="63"/>
      <c r="C106" s="25"/>
      <c r="D106" s="25"/>
      <c r="E106" s="69"/>
      <c r="F106" s="69"/>
      <c r="G106" s="69"/>
      <c r="H106" s="69"/>
      <c r="I106" s="69"/>
      <c r="J106" s="69"/>
      <c r="K106" s="70"/>
      <c r="L106" s="69"/>
      <c r="M106" s="70"/>
      <c r="N106" s="70"/>
      <c r="O106" s="70"/>
      <c r="P106" s="70"/>
      <c r="Q106" s="70"/>
      <c r="R106" s="71"/>
      <c r="S106" s="72"/>
      <c r="T106" s="72"/>
      <c r="U106" s="72"/>
      <c r="V106" s="72"/>
      <c r="W106" s="71"/>
      <c r="X106" s="71"/>
      <c r="Y106" s="25"/>
      <c r="Z106" s="71"/>
      <c r="AA106" s="71"/>
      <c r="AB106" s="71"/>
      <c r="AC106" s="71"/>
      <c r="AD106" s="71"/>
      <c r="AE106" s="73"/>
      <c r="AF106" s="80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</row>
    <row r="107" spans="1:68" s="8" customFormat="1" ht="13.5" thickBot="1" x14ac:dyDescent="0.25">
      <c r="A107" s="126"/>
      <c r="B107" s="127"/>
      <c r="C107" s="128"/>
      <c r="D107" s="128"/>
      <c r="E107" s="128"/>
      <c r="F107" s="128"/>
      <c r="G107" s="128"/>
      <c r="H107" s="128"/>
      <c r="I107" s="128"/>
      <c r="J107" s="127"/>
      <c r="K107" s="129"/>
      <c r="L107" s="130"/>
      <c r="M107" s="129"/>
      <c r="N107" s="129"/>
      <c r="O107" s="129"/>
      <c r="P107" s="129"/>
      <c r="Q107" s="129"/>
      <c r="R107" s="130"/>
      <c r="S107" s="129"/>
      <c r="T107" s="129"/>
      <c r="U107" s="129"/>
      <c r="V107" s="129"/>
      <c r="W107" s="130"/>
      <c r="X107" s="129"/>
      <c r="Y107" s="127"/>
      <c r="Z107" s="131"/>
      <c r="AA107" s="131"/>
      <c r="AB107" s="131"/>
      <c r="AC107" s="131"/>
      <c r="AD107" s="131"/>
      <c r="AE107" s="132"/>
      <c r="AF107" s="133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</row>
    <row r="108" spans="1:68" x14ac:dyDescent="0.2"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</row>
  </sheetData>
  <sheetProtection selectLockedCells="1"/>
  <customSheetViews>
    <customSheetView guid="{384CD568-4BF5-41C9-851F-4C9EA22E89B3}" showGridLines="0" fitToPage="1">
      <selection activeCell="I13" sqref="I13"/>
      <colBreaks count="1" manualBreakCount="1">
        <brk id="36" max="1048575" man="1"/>
      </colBreaks>
      <pageMargins left="0.70866141732283472" right="0.70866141732283472" top="0.74803149606299213" bottom="0.74803149606299213" header="0.31496062992125984" footer="0.31496062992125984"/>
      <pageSetup paperSize="9" fitToWidth="2" fitToHeight="0" orientation="landscape" r:id="rId1"/>
    </customSheetView>
    <customSheetView guid="{867C32D8-09FC-4C3D-AB70-2F63D87F0E00}" showGridLines="0" fitToPage="1">
      <selection activeCell="I13" sqref="I13"/>
      <colBreaks count="1" manualBreakCount="1">
        <brk id="36" max="1048575" man="1"/>
      </colBreaks>
      <pageMargins left="0.70866141732283472" right="0.70866141732283472" top="0.74803149606299213" bottom="0.74803149606299213" header="0.31496062992125984" footer="0.31496062992125984"/>
      <pageSetup paperSize="9" fitToWidth="2" fitToHeight="0" orientation="landscape" r:id="rId2"/>
    </customSheetView>
  </customSheetViews>
  <mergeCells count="7">
    <mergeCell ref="B2:K2"/>
    <mergeCell ref="C105:E105"/>
    <mergeCell ref="B4:W4"/>
    <mergeCell ref="B6:AE6"/>
    <mergeCell ref="B86:AE86"/>
    <mergeCell ref="X89:Z89"/>
    <mergeCell ref="X9:Z9"/>
  </mergeCells>
  <pageMargins left="0.21" right="0.17" top="0.74803149606299213" bottom="0.74803149606299213" header="0.31496062992125984" footer="0.31496062992125984"/>
  <pageSetup paperSize="8" scale="64" fitToHeight="0" orientation="portrait" r:id="rId3"/>
  <colBreaks count="1" manualBreakCount="1">
    <brk id="36" max="1048575" man="1"/>
  </colBreaks>
  <ignoredErrors>
    <ignoredError sqref="M83 O83 Q83 Z83 Z101 AB83 AB101 S83 AB93:AB99 AB81 S81 AD83 S29 AB29 AB13:AB27 S13:S27 S30:S78 AB30:AB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4"/>
  <sheetViews>
    <sheetView view="pageBreakPreview" zoomScale="130" zoomScaleNormal="100" zoomScaleSheetLayoutView="130" workbookViewId="0">
      <selection activeCell="E10" sqref="E10"/>
    </sheetView>
  </sheetViews>
  <sheetFormatPr defaultRowHeight="12.75" x14ac:dyDescent="0.2"/>
  <cols>
    <col min="1" max="1" width="2.28515625" customWidth="1"/>
    <col min="2" max="2" width="2" customWidth="1"/>
    <col min="3" max="3" width="27.85546875" customWidth="1"/>
    <col min="4" max="4" width="2" customWidth="1"/>
    <col min="5" max="5" width="19.28515625" customWidth="1"/>
    <col min="6" max="6" width="2" customWidth="1"/>
    <col min="7" max="7" width="47.28515625" customWidth="1"/>
    <col min="8" max="8" width="2" customWidth="1"/>
    <col min="10" max="10" width="12.140625" style="143" customWidth="1"/>
    <col min="11" max="23" width="8.85546875" style="143"/>
  </cols>
  <sheetData>
    <row r="1" spans="1:19" ht="24.75" customHeight="1" thickBot="1" x14ac:dyDescent="0.25">
      <c r="A1" s="134"/>
      <c r="B1" s="135"/>
      <c r="C1" s="135"/>
      <c r="D1" s="135"/>
      <c r="E1" s="135"/>
      <c r="F1" s="135"/>
      <c r="G1" s="135"/>
      <c r="H1" s="135"/>
      <c r="I1" s="135"/>
      <c r="J1" s="222" t="s">
        <v>3</v>
      </c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1" customHeight="1" thickTop="1" thickBot="1" x14ac:dyDescent="0.3">
      <c r="A2" s="136"/>
      <c r="B2" s="238" t="s">
        <v>128</v>
      </c>
      <c r="C2" s="239"/>
      <c r="D2" s="239"/>
      <c r="E2" s="239"/>
      <c r="F2" s="239"/>
      <c r="G2" s="239"/>
      <c r="H2" s="239"/>
      <c r="I2" s="240"/>
      <c r="J2" s="138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thickTop="1" x14ac:dyDescent="0.2">
      <c r="A3" s="136"/>
      <c r="B3" s="137"/>
      <c r="C3" s="137"/>
      <c r="D3" s="137"/>
      <c r="E3" s="137"/>
      <c r="F3" s="137"/>
      <c r="G3" s="137"/>
      <c r="H3" s="137"/>
      <c r="I3" s="137"/>
      <c r="J3" s="138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30" customHeight="1" x14ac:dyDescent="0.25">
      <c r="A4" s="136"/>
      <c r="B4" s="241" t="s">
        <v>33</v>
      </c>
      <c r="C4" s="242"/>
      <c r="D4" s="242"/>
      <c r="E4" s="242"/>
      <c r="F4" s="242"/>
      <c r="G4" s="242"/>
      <c r="H4" s="242"/>
      <c r="I4" s="242"/>
      <c r="J4" s="147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13.5" thickBot="1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8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13.9" customHeight="1" x14ac:dyDescent="0.2">
      <c r="A6" s="136"/>
      <c r="B6" s="108"/>
      <c r="C6" s="109"/>
      <c r="D6" s="109"/>
      <c r="E6" s="109"/>
      <c r="F6" s="109"/>
      <c r="G6" s="109"/>
      <c r="H6" s="110"/>
      <c r="I6" s="137"/>
      <c r="J6" s="138"/>
      <c r="K6" s="142"/>
      <c r="L6" s="142"/>
      <c r="M6" s="142"/>
      <c r="N6" s="142"/>
      <c r="O6" s="142"/>
      <c r="P6" s="142"/>
      <c r="Q6" s="142"/>
      <c r="R6" s="142"/>
      <c r="S6" s="142"/>
    </row>
    <row r="7" spans="1:19" ht="24" customHeight="1" x14ac:dyDescent="0.2">
      <c r="A7" s="136"/>
      <c r="B7" s="111"/>
      <c r="C7" s="112" t="s">
        <v>14</v>
      </c>
      <c r="D7" s="113"/>
      <c r="E7" s="114" t="s">
        <v>4</v>
      </c>
      <c r="F7" s="113"/>
      <c r="G7" s="114" t="s">
        <v>18</v>
      </c>
      <c r="H7" s="115"/>
      <c r="I7" s="137"/>
      <c r="J7" s="138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16.899999999999999" customHeight="1" x14ac:dyDescent="0.2">
      <c r="A8" s="136"/>
      <c r="B8" s="111"/>
      <c r="C8" s="112"/>
      <c r="D8" s="113"/>
      <c r="E8" s="116" t="s">
        <v>1</v>
      </c>
      <c r="F8" s="113"/>
      <c r="G8" s="116"/>
      <c r="H8" s="115"/>
      <c r="I8" s="137"/>
      <c r="J8" s="138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13.9" customHeight="1" x14ac:dyDescent="0.2">
      <c r="A9" s="136"/>
      <c r="B9" s="111"/>
      <c r="C9" s="117"/>
      <c r="D9" s="113"/>
      <c r="E9" s="113"/>
      <c r="F9" s="113"/>
      <c r="G9" s="113"/>
      <c r="H9" s="115"/>
      <c r="I9" s="137"/>
      <c r="J9" s="138"/>
      <c r="K9" s="142"/>
      <c r="L9" s="142"/>
      <c r="M9" s="142"/>
      <c r="N9" s="142"/>
      <c r="O9" s="142"/>
      <c r="P9" s="142"/>
      <c r="Q9" s="142"/>
      <c r="R9" s="142"/>
      <c r="S9" s="142"/>
    </row>
    <row r="10" spans="1:19" ht="40.15" customHeight="1" x14ac:dyDescent="0.2">
      <c r="A10" s="136"/>
      <c r="B10" s="111"/>
      <c r="C10" s="157" t="s">
        <v>24</v>
      </c>
      <c r="D10" s="113"/>
      <c r="E10" s="220">
        <f>(15*775)+4786+4050.1</f>
        <v>20461.099999999999</v>
      </c>
      <c r="F10" s="113"/>
      <c r="G10" s="226" t="s">
        <v>116</v>
      </c>
      <c r="H10" s="115"/>
      <c r="I10" s="137"/>
      <c r="J10" s="138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13.15" customHeight="1" x14ac:dyDescent="0.2">
      <c r="A11" s="136"/>
      <c r="B11" s="111"/>
      <c r="C11" s="120"/>
      <c r="D11" s="113"/>
      <c r="E11" s="118"/>
      <c r="F11" s="113"/>
      <c r="G11" s="118"/>
      <c r="H11" s="115"/>
      <c r="I11" s="137"/>
      <c r="J11" s="138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40.15" customHeight="1" x14ac:dyDescent="0.2">
      <c r="A12" s="136"/>
      <c r="B12" s="111"/>
      <c r="C12" s="119" t="s">
        <v>15</v>
      </c>
      <c r="D12" s="113"/>
      <c r="E12" s="220"/>
      <c r="F12" s="113"/>
      <c r="G12" s="220"/>
      <c r="H12" s="115"/>
      <c r="I12" s="137"/>
      <c r="J12" s="138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3.15" customHeight="1" x14ac:dyDescent="0.2">
      <c r="A13" s="136"/>
      <c r="B13" s="111"/>
      <c r="C13" s="120"/>
      <c r="D13" s="113"/>
      <c r="E13" s="118"/>
      <c r="F13" s="113"/>
      <c r="G13" s="118"/>
      <c r="H13" s="115"/>
      <c r="I13" s="137"/>
      <c r="J13" s="138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ht="40.15" customHeight="1" x14ac:dyDescent="0.2">
      <c r="A14" s="136"/>
      <c r="B14" s="111"/>
      <c r="C14" s="158" t="s">
        <v>25</v>
      </c>
      <c r="D14" s="113"/>
      <c r="E14" s="220">
        <v>14.7</v>
      </c>
      <c r="F14" s="113"/>
      <c r="G14" s="226" t="s">
        <v>117</v>
      </c>
      <c r="H14" s="115"/>
      <c r="I14" s="137"/>
      <c r="J14" s="138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x14ac:dyDescent="0.2">
      <c r="A15" s="136"/>
      <c r="B15" s="111"/>
      <c r="C15" s="113"/>
      <c r="D15" s="113"/>
      <c r="E15" s="113"/>
      <c r="F15" s="113"/>
      <c r="G15" s="113"/>
      <c r="H15" s="115"/>
      <c r="I15" s="137"/>
      <c r="J15" s="138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ht="76.5" customHeight="1" x14ac:dyDescent="0.2">
      <c r="A16" s="136"/>
      <c r="B16" s="111"/>
      <c r="C16" s="153" t="s">
        <v>19</v>
      </c>
      <c r="D16" s="113"/>
      <c r="E16" s="220">
        <f>353.1+153.9+181.5</f>
        <v>688.5</v>
      </c>
      <c r="F16" s="113"/>
      <c r="G16" s="226" t="s">
        <v>118</v>
      </c>
      <c r="H16" s="115"/>
      <c r="I16" s="137"/>
      <c r="J16" s="138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x14ac:dyDescent="0.2">
      <c r="A17" s="136"/>
      <c r="B17" s="111"/>
      <c r="C17" s="113"/>
      <c r="D17" s="113"/>
      <c r="E17" s="113"/>
      <c r="F17" s="113"/>
      <c r="G17" s="113"/>
      <c r="H17" s="115"/>
      <c r="I17" s="137"/>
      <c r="J17" s="138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x14ac:dyDescent="0.2">
      <c r="A18" s="136"/>
      <c r="B18" s="111"/>
      <c r="C18" s="121" t="s">
        <v>11</v>
      </c>
      <c r="D18" s="113"/>
      <c r="E18" s="122">
        <f>SUM(E10:E17)</f>
        <v>21164.3</v>
      </c>
      <c r="F18" s="113"/>
      <c r="G18" s="221"/>
      <c r="H18" s="115"/>
      <c r="I18" s="137"/>
      <c r="J18" s="138"/>
      <c r="K18" s="142"/>
      <c r="L18" s="142"/>
      <c r="M18" s="142"/>
      <c r="N18" s="142"/>
      <c r="O18" s="142"/>
      <c r="P18" s="142"/>
      <c r="Q18" s="142"/>
      <c r="R18" s="142"/>
      <c r="S18" s="142"/>
    </row>
    <row r="19" spans="1:19" ht="13.9" customHeight="1" thickBot="1" x14ac:dyDescent="0.25">
      <c r="A19" s="136"/>
      <c r="B19" s="123"/>
      <c r="C19" s="124"/>
      <c r="D19" s="124"/>
      <c r="E19" s="124"/>
      <c r="F19" s="124"/>
      <c r="G19" s="124"/>
      <c r="H19" s="125"/>
      <c r="I19" s="137"/>
      <c r="J19" s="138"/>
      <c r="K19" s="142"/>
      <c r="L19" s="142"/>
      <c r="M19" s="142"/>
      <c r="N19" s="142"/>
      <c r="O19" s="142"/>
      <c r="P19" s="142"/>
      <c r="Q19" s="142"/>
      <c r="R19" s="142"/>
      <c r="S19" s="142"/>
    </row>
    <row r="20" spans="1:19" ht="13.5" thickBot="1" x14ac:dyDescent="0.25">
      <c r="A20" s="139"/>
      <c r="B20" s="140"/>
      <c r="C20" s="140"/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2"/>
      <c r="O20" s="142"/>
      <c r="P20" s="142"/>
      <c r="Q20" s="142"/>
      <c r="R20" s="142"/>
      <c r="S20" s="142"/>
    </row>
    <row r="21" spans="1:19" x14ac:dyDescent="0.2">
      <c r="A21" s="143"/>
      <c r="B21" s="143"/>
      <c r="C21" s="143"/>
      <c r="D21" s="143"/>
      <c r="E21" s="143"/>
      <c r="F21" s="143"/>
      <c r="G21" s="143"/>
      <c r="H21" s="143"/>
      <c r="I21" s="143"/>
    </row>
    <row r="22" spans="1:19" x14ac:dyDescent="0.2">
      <c r="A22" s="143"/>
      <c r="B22" s="143"/>
      <c r="C22" s="143"/>
      <c r="D22" s="143"/>
      <c r="E22" s="143"/>
      <c r="F22" s="143"/>
      <c r="G22" s="143"/>
      <c r="H22" s="143"/>
      <c r="I22" s="143"/>
    </row>
    <row r="23" spans="1:19" x14ac:dyDescent="0.2">
      <c r="A23" s="143"/>
      <c r="B23" s="143"/>
      <c r="C23" s="143"/>
      <c r="D23" s="143"/>
      <c r="E23" s="143"/>
      <c r="F23" s="143"/>
      <c r="G23" s="143"/>
      <c r="H23" s="143"/>
      <c r="I23" s="143"/>
    </row>
    <row r="24" spans="1:19" x14ac:dyDescent="0.2">
      <c r="A24" s="143"/>
      <c r="B24" s="143"/>
      <c r="C24" s="143"/>
      <c r="D24" s="143"/>
      <c r="E24" s="143"/>
      <c r="F24" s="143"/>
      <c r="G24" s="143"/>
      <c r="H24" s="143"/>
      <c r="I24" s="143"/>
    </row>
    <row r="25" spans="1:19" x14ac:dyDescent="0.2">
      <c r="A25" s="143"/>
      <c r="B25" s="143"/>
      <c r="C25" s="143"/>
      <c r="D25" s="143"/>
      <c r="E25" s="143"/>
      <c r="F25" s="143"/>
      <c r="G25" s="143"/>
      <c r="H25" s="143"/>
      <c r="I25" s="143"/>
    </row>
    <row r="26" spans="1:19" x14ac:dyDescent="0.2">
      <c r="A26" s="143"/>
      <c r="B26" s="143"/>
      <c r="C26" s="143"/>
      <c r="D26" s="143"/>
      <c r="E26" s="143"/>
      <c r="F26" s="143"/>
      <c r="G26" s="143"/>
      <c r="H26" s="143"/>
      <c r="I26" s="143"/>
    </row>
    <row r="27" spans="1:19" x14ac:dyDescent="0.2">
      <c r="A27" s="143"/>
      <c r="B27" s="143"/>
      <c r="C27" s="143"/>
      <c r="D27" s="143"/>
      <c r="E27" s="143"/>
      <c r="F27" s="143"/>
      <c r="G27" s="143"/>
      <c r="H27" s="143"/>
      <c r="I27" s="143"/>
    </row>
    <row r="28" spans="1:19" x14ac:dyDescent="0.2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19" x14ac:dyDescent="0.2">
      <c r="A29" s="143"/>
      <c r="B29" s="143"/>
      <c r="C29" s="143"/>
      <c r="D29" s="143"/>
      <c r="E29" s="143"/>
      <c r="F29" s="143"/>
      <c r="G29" s="143"/>
      <c r="H29" s="143"/>
      <c r="I29" s="143"/>
    </row>
    <row r="30" spans="1:19" x14ac:dyDescent="0.2">
      <c r="A30" s="143"/>
      <c r="B30" s="143"/>
      <c r="C30" s="143"/>
      <c r="D30" s="143"/>
      <c r="E30" s="143"/>
      <c r="F30" s="143"/>
      <c r="G30" s="143"/>
      <c r="H30" s="143"/>
      <c r="I30" s="143"/>
    </row>
    <row r="31" spans="1:19" x14ac:dyDescent="0.2">
      <c r="A31" s="143"/>
      <c r="B31" s="143"/>
      <c r="C31" s="143"/>
      <c r="D31" s="143"/>
      <c r="E31" s="143"/>
      <c r="F31" s="143"/>
      <c r="G31" s="143"/>
      <c r="H31" s="143"/>
      <c r="I31" s="143"/>
    </row>
    <row r="32" spans="1:19" x14ac:dyDescent="0.2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x14ac:dyDescent="0.2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x14ac:dyDescent="0.2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 x14ac:dyDescent="0.2">
      <c r="A35" s="143"/>
      <c r="B35" s="143"/>
      <c r="C35" s="143"/>
      <c r="D35" s="143"/>
      <c r="E35" s="143"/>
      <c r="F35" s="143"/>
      <c r="G35" s="143"/>
      <c r="H35" s="143"/>
      <c r="I35" s="143"/>
    </row>
    <row r="36" spans="1:9" x14ac:dyDescent="0.2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9" x14ac:dyDescent="0.2">
      <c r="A37" s="143"/>
      <c r="B37" s="143"/>
      <c r="C37" s="143"/>
      <c r="D37" s="143"/>
      <c r="E37" s="143"/>
      <c r="F37" s="143"/>
      <c r="G37" s="143"/>
      <c r="H37" s="143"/>
      <c r="I37" s="143"/>
    </row>
    <row r="38" spans="1:9" x14ac:dyDescent="0.2">
      <c r="A38" s="143"/>
      <c r="B38" s="143"/>
      <c r="C38" s="143"/>
      <c r="D38" s="143"/>
      <c r="E38" s="143"/>
      <c r="F38" s="143"/>
      <c r="G38" s="143"/>
      <c r="H38" s="143"/>
      <c r="I38" s="143"/>
    </row>
    <row r="39" spans="1:9" x14ac:dyDescent="0.2">
      <c r="A39" s="143"/>
      <c r="B39" s="143"/>
      <c r="C39" s="143"/>
      <c r="D39" s="143"/>
      <c r="E39" s="143"/>
      <c r="F39" s="143"/>
      <c r="G39" s="143"/>
      <c r="H39" s="143"/>
      <c r="I39" s="143"/>
    </row>
    <row r="40" spans="1:9" x14ac:dyDescent="0.2">
      <c r="A40" s="143"/>
      <c r="B40" s="143"/>
      <c r="C40" s="143"/>
      <c r="D40" s="143"/>
      <c r="E40" s="143"/>
      <c r="F40" s="143"/>
      <c r="G40" s="143"/>
      <c r="H40" s="143"/>
      <c r="I40" s="143"/>
    </row>
    <row r="41" spans="1:9" x14ac:dyDescent="0.2">
      <c r="A41" s="143"/>
      <c r="B41" s="143"/>
      <c r="C41" s="143"/>
      <c r="D41" s="143"/>
      <c r="E41" s="143"/>
      <c r="F41" s="143"/>
      <c r="G41" s="143"/>
      <c r="H41" s="143"/>
      <c r="I41" s="143"/>
    </row>
    <row r="42" spans="1:9" x14ac:dyDescent="0.2">
      <c r="A42" s="143"/>
      <c r="B42" s="143"/>
      <c r="C42" s="143"/>
      <c r="D42" s="143"/>
      <c r="E42" s="143"/>
      <c r="F42" s="143"/>
      <c r="G42" s="143"/>
      <c r="H42" s="143"/>
      <c r="I42" s="143"/>
    </row>
    <row r="43" spans="1:9" x14ac:dyDescent="0.2">
      <c r="A43" s="143"/>
      <c r="B43" s="143"/>
      <c r="C43" s="143"/>
      <c r="D43" s="143"/>
      <c r="E43" s="143"/>
      <c r="F43" s="143"/>
      <c r="G43" s="143"/>
      <c r="H43" s="143"/>
      <c r="I43" s="143"/>
    </row>
    <row r="44" spans="1:9" x14ac:dyDescent="0.2">
      <c r="A44" s="143"/>
      <c r="B44" s="143"/>
      <c r="C44" s="143"/>
      <c r="D44" s="143"/>
      <c r="E44" s="143"/>
      <c r="F44" s="143"/>
      <c r="G44" s="143"/>
      <c r="H44" s="143"/>
      <c r="I44" s="143"/>
    </row>
    <row r="45" spans="1:9" x14ac:dyDescent="0.2">
      <c r="A45" s="143"/>
      <c r="B45" s="143"/>
      <c r="C45" s="143"/>
      <c r="D45" s="143"/>
      <c r="E45" s="143"/>
      <c r="F45" s="143"/>
      <c r="G45" s="143"/>
      <c r="H45" s="143"/>
      <c r="I45" s="143"/>
    </row>
    <row r="46" spans="1:9" x14ac:dyDescent="0.2">
      <c r="A46" s="143"/>
      <c r="B46" s="143"/>
      <c r="C46" s="143"/>
      <c r="D46" s="143"/>
      <c r="E46" s="143"/>
      <c r="F46" s="143"/>
      <c r="G46" s="143"/>
      <c r="H46" s="143"/>
      <c r="I46" s="143"/>
    </row>
    <row r="47" spans="1:9" x14ac:dyDescent="0.2">
      <c r="A47" s="143"/>
      <c r="B47" s="143"/>
      <c r="C47" s="143"/>
      <c r="D47" s="143"/>
      <c r="E47" s="143"/>
      <c r="F47" s="143"/>
      <c r="G47" s="143"/>
      <c r="H47" s="143"/>
      <c r="I47" s="143"/>
    </row>
    <row r="48" spans="1:9" x14ac:dyDescent="0.2">
      <c r="A48" s="143"/>
      <c r="B48" s="143"/>
      <c r="C48" s="143"/>
      <c r="D48" s="143"/>
      <c r="E48" s="143"/>
      <c r="F48" s="143"/>
      <c r="G48" s="143"/>
      <c r="H48" s="143"/>
      <c r="I48" s="143"/>
    </row>
    <row r="49" spans="1:9" x14ac:dyDescent="0.2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9" x14ac:dyDescent="0.2">
      <c r="A50" s="143"/>
      <c r="B50" s="143"/>
      <c r="C50" s="143"/>
      <c r="D50" s="143"/>
      <c r="E50" s="143"/>
      <c r="F50" s="143"/>
      <c r="G50" s="143"/>
      <c r="H50" s="143"/>
      <c r="I50" s="143"/>
    </row>
    <row r="51" spans="1:9" x14ac:dyDescent="0.2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9" x14ac:dyDescent="0.2">
      <c r="A52" s="143"/>
      <c r="B52" s="143"/>
      <c r="C52" s="143"/>
      <c r="D52" s="143"/>
      <c r="E52" s="143"/>
      <c r="F52" s="143"/>
      <c r="G52" s="143"/>
      <c r="H52" s="143"/>
      <c r="I52" s="143"/>
    </row>
    <row r="53" spans="1:9" x14ac:dyDescent="0.2">
      <c r="A53" s="143"/>
      <c r="B53" s="143"/>
      <c r="C53" s="143"/>
      <c r="D53" s="143"/>
      <c r="E53" s="143"/>
      <c r="F53" s="143"/>
      <c r="G53" s="143"/>
      <c r="H53" s="143"/>
      <c r="I53" s="143"/>
    </row>
    <row r="54" spans="1:9" x14ac:dyDescent="0.2">
      <c r="A54" s="143"/>
      <c r="B54" s="143"/>
      <c r="C54" s="143"/>
      <c r="D54" s="143"/>
      <c r="E54" s="143"/>
      <c r="F54" s="143"/>
      <c r="G54" s="143"/>
      <c r="H54" s="143"/>
      <c r="I54" s="143"/>
    </row>
  </sheetData>
  <sheetProtection selectLockedCells="1"/>
  <customSheetViews>
    <customSheetView guid="{384CD568-4BF5-41C9-851F-4C9EA22E89B3}">
      <selection activeCell="J12" sqref="J12"/>
      <pageMargins left="0.70866141732283472" right="0.70866141732283472" top="0.74803149606299213" bottom="0.74803149606299213" header="0.31496062992125984" footer="0.31496062992125984"/>
      <pageSetup paperSize="9" scale="99" orientation="landscape" r:id="rId1"/>
    </customSheetView>
    <customSheetView guid="{867C32D8-09FC-4C3D-AB70-2F63D87F0E00}">
      <selection activeCell="J12" sqref="J12"/>
      <pageMargins left="0.70866141732283472" right="0.70866141732283472" top="0.74803149606299213" bottom="0.74803149606299213" header="0.31496062992125984" footer="0.31496062992125984"/>
      <pageSetup paperSize="9" scale="99" orientation="landscape" r:id="rId2"/>
    </customSheetView>
  </customSheetViews>
  <mergeCells count="2">
    <mergeCell ref="B2:I2"/>
    <mergeCell ref="B4:I4"/>
  </mergeCells>
  <pageMargins left="0.70866141732283472" right="0.70866141732283472" top="0.74803149606299213" bottom="0.74803149606299213" header="0.31496062992125984" footer="0.31496062992125984"/>
  <pageSetup paperSize="9" scale="9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 Allowances</vt:lpstr>
      <vt:lpstr>Table 2 Support Services</vt:lpstr>
      <vt:lpstr>'Table 1 Allowances'!Print_Area</vt:lpstr>
      <vt:lpstr>'Table 2 Support Services'!Print_Area</vt:lpstr>
    </vt:vector>
  </TitlesOfParts>
  <Company>N.I.C.S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dicksob</dc:creator>
  <cp:lastModifiedBy>Aaron McMullan</cp:lastModifiedBy>
  <cp:lastPrinted>2023-08-04T09:29:31Z</cp:lastPrinted>
  <dcterms:created xsi:type="dcterms:W3CDTF">2008-05-22T09:39:54Z</dcterms:created>
  <dcterms:modified xsi:type="dcterms:W3CDTF">2023-08-04T09:48:43Z</dcterms:modified>
</cp:coreProperties>
</file>